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Unit Food &amp; Horeca\40) Bakkerij unit\28) Kostenplaats + B2B orders\"/>
    </mc:Choice>
  </mc:AlternateContent>
  <xr:revisionPtr revIDLastSave="0" documentId="13_ncr:1_{706B7F19-4C6D-4E39-A30A-32C04B99D803}" xr6:coauthVersionLast="47" xr6:coauthVersionMax="47" xr10:uidLastSave="{00000000-0000-0000-0000-000000000000}"/>
  <bookViews>
    <workbookView xWindow="-120" yWindow="-120" windowWidth="29040" windowHeight="15720" xr2:uid="{9E4B982D-4251-45C0-9BB9-CCFFFBD9B6F5}"/>
  </bookViews>
  <sheets>
    <sheet name="Blad1" sheetId="1" r:id="rId1"/>
    <sheet name="ophaalvestigingen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L24" i="1"/>
  <c r="L22" i="1"/>
  <c r="L17" i="1"/>
  <c r="L18" i="1"/>
  <c r="L19" i="1"/>
  <c r="L16" i="1"/>
  <c r="L11" i="1"/>
  <c r="L12" i="1"/>
  <c r="L13" i="1"/>
  <c r="L10" i="1"/>
  <c r="L5" i="1"/>
  <c r="L6" i="1"/>
  <c r="L7" i="1"/>
  <c r="L4" i="1"/>
  <c r="P23" i="1" l="1"/>
  <c r="P4" i="1" l="1"/>
  <c r="Q44" i="1" l="1"/>
  <c r="Q43" i="1"/>
  <c r="Q42" i="1"/>
  <c r="Q41" i="1"/>
  <c r="Q40" i="1"/>
  <c r="Q39" i="1"/>
  <c r="P29" i="1"/>
  <c r="A29" i="1"/>
  <c r="P28" i="1"/>
  <c r="A28" i="1"/>
  <c r="P27" i="1"/>
  <c r="A27" i="1"/>
  <c r="A26" i="1"/>
  <c r="A25" i="1"/>
  <c r="P24" i="1"/>
  <c r="A24" i="1"/>
  <c r="P22" i="1"/>
  <c r="A22" i="1"/>
  <c r="P21" i="1"/>
  <c r="A21" i="1"/>
  <c r="P20" i="1"/>
  <c r="A20" i="1"/>
  <c r="P19" i="1"/>
  <c r="A19" i="1"/>
  <c r="P18" i="1"/>
  <c r="P17" i="1"/>
  <c r="A17" i="1"/>
  <c r="P16" i="1"/>
  <c r="A16" i="1"/>
  <c r="P15" i="1"/>
  <c r="A15" i="1"/>
  <c r="P14" i="1"/>
  <c r="A14" i="1"/>
  <c r="P13" i="1"/>
  <c r="A13" i="1"/>
  <c r="P12" i="1"/>
  <c r="A12" i="1"/>
  <c r="P11" i="1"/>
  <c r="A11" i="1"/>
  <c r="P10" i="1"/>
  <c r="A10" i="1"/>
  <c r="P9" i="1"/>
  <c r="A9" i="1"/>
  <c r="P8" i="1"/>
  <c r="A8" i="1"/>
  <c r="P7" i="1"/>
  <c r="A7" i="1"/>
  <c r="P6" i="1"/>
  <c r="A6" i="1"/>
  <c r="P5" i="1"/>
  <c r="A5" i="1"/>
  <c r="A4" i="1"/>
  <c r="A18" i="1" s="1"/>
  <c r="J43" i="1" l="1"/>
  <c r="J40" i="1"/>
  <c r="J44" i="1"/>
  <c r="J41" i="1"/>
  <c r="P30" i="1"/>
  <c r="Q31" i="1" s="1"/>
  <c r="J42" i="1"/>
  <c r="B8" i="1" l="1"/>
  <c r="K31" i="1"/>
  <c r="Q30" i="1" l="1"/>
</calcChain>
</file>

<file path=xl/sharedStrings.xml><?xml version="1.0" encoding="utf-8"?>
<sst xmlns="http://schemas.openxmlformats.org/spreadsheetml/2006/main" count="185" uniqueCount="185">
  <si>
    <t>HEMA gebaksbestelformulier</t>
  </si>
  <si>
    <t>aantal</t>
  </si>
  <si>
    <r>
      <t>fototaart</t>
    </r>
    <r>
      <rPr>
        <sz val="20"/>
        <color rgb="FF778254"/>
        <rFont val="Calibri"/>
        <family val="2"/>
        <scheme val="minor"/>
      </rPr>
      <t xml:space="preserve"> (</t>
    </r>
    <r>
      <rPr>
        <sz val="20"/>
        <color rgb="FF778254"/>
        <rFont val="Aharoni"/>
        <charset val="177"/>
      </rPr>
      <t>16 personen</t>
    </r>
    <r>
      <rPr>
        <sz val="20"/>
        <color rgb="FF778254"/>
        <rFont val="Calibri"/>
        <family val="2"/>
        <scheme val="minor"/>
      </rPr>
      <t>)</t>
    </r>
  </si>
  <si>
    <t>excl. btw</t>
  </si>
  <si>
    <t>incl. btw</t>
  </si>
  <si>
    <r>
      <t xml:space="preserve">ontwerp je fototaart hazelnootkrokant </t>
    </r>
    <r>
      <rPr>
        <sz val="20"/>
        <color theme="1"/>
        <rFont val="Calibri"/>
        <family val="2"/>
        <scheme val="minor"/>
      </rPr>
      <t>(</t>
    </r>
    <r>
      <rPr>
        <sz val="22"/>
        <color theme="1"/>
        <rFont val="Aharoni"/>
        <charset val="177"/>
      </rPr>
      <t>16</t>
    </r>
    <r>
      <rPr>
        <sz val="20"/>
        <color theme="1"/>
        <rFont val="Aharoni"/>
        <charset val="177"/>
      </rPr>
      <t>p</t>
    </r>
    <r>
      <rPr>
        <sz val="20"/>
        <color theme="1"/>
        <rFont val="Calibri"/>
        <family val="2"/>
        <scheme val="minor"/>
      </rPr>
      <t>)</t>
    </r>
  </si>
  <si>
    <r>
      <t xml:space="preserve">ontwerp je fototaart gekleurde krullen </t>
    </r>
    <r>
      <rPr>
        <sz val="20"/>
        <color theme="1"/>
        <rFont val="Calibri"/>
        <family val="2"/>
        <scheme val="minor"/>
      </rPr>
      <t>(</t>
    </r>
    <r>
      <rPr>
        <sz val="20"/>
        <color theme="1"/>
        <rFont val="Aharoni"/>
        <charset val="177"/>
      </rPr>
      <t>16p</t>
    </r>
    <r>
      <rPr>
        <sz val="20"/>
        <color theme="1"/>
        <rFont val="Calibri"/>
        <family val="2"/>
        <scheme val="minor"/>
      </rPr>
      <t>)</t>
    </r>
  </si>
  <si>
    <r>
      <t xml:space="preserve">ontwerp je fototaart hazelnootkrokant met decoratie </t>
    </r>
    <r>
      <rPr>
        <sz val="20"/>
        <color theme="1"/>
        <rFont val="Calibri"/>
        <family val="2"/>
        <scheme val="minor"/>
      </rPr>
      <t>(</t>
    </r>
    <r>
      <rPr>
        <sz val="20"/>
        <color theme="1"/>
        <rFont val="Aharoni"/>
        <charset val="177"/>
      </rPr>
      <t>16p</t>
    </r>
    <r>
      <rPr>
        <sz val="20"/>
        <color theme="1"/>
        <rFont val="Calibri"/>
        <family val="2"/>
        <scheme val="minor"/>
      </rPr>
      <t>)</t>
    </r>
  </si>
  <si>
    <r>
      <t xml:space="preserve">ontwerp je fototaart gekleurde krullen met decoratie </t>
    </r>
    <r>
      <rPr>
        <sz val="20"/>
        <color theme="1"/>
        <rFont val="Calibri"/>
        <family val="2"/>
        <scheme val="minor"/>
      </rPr>
      <t>(</t>
    </r>
    <r>
      <rPr>
        <sz val="20"/>
        <color theme="1"/>
        <rFont val="Aharoni"/>
        <charset val="177"/>
      </rPr>
      <t>16p</t>
    </r>
    <r>
      <rPr>
        <sz val="20"/>
        <color theme="1"/>
        <rFont val="Calibri"/>
        <family val="2"/>
        <scheme val="minor"/>
      </rPr>
      <t>)</t>
    </r>
  </si>
  <si>
    <r>
      <t>fototaart</t>
    </r>
    <r>
      <rPr>
        <sz val="20"/>
        <color rgb="FF778254"/>
        <rFont val="Calibri"/>
        <family val="2"/>
        <scheme val="minor"/>
      </rPr>
      <t xml:space="preserve"> (</t>
    </r>
    <r>
      <rPr>
        <sz val="20"/>
        <color rgb="FF778254"/>
        <rFont val="Aharoni"/>
        <charset val="177"/>
      </rPr>
      <t>32 personen</t>
    </r>
    <r>
      <rPr>
        <sz val="20"/>
        <color rgb="FF778254"/>
        <rFont val="Calibri"/>
        <family val="2"/>
        <scheme val="minor"/>
      </rPr>
      <t>)</t>
    </r>
  </si>
  <si>
    <r>
      <t>ontwerp je maxifototaart hazelnootkrokant</t>
    </r>
    <r>
      <rPr>
        <sz val="20"/>
        <color theme="1"/>
        <rFont val="Calibri"/>
        <family val="2"/>
        <scheme val="minor"/>
      </rPr>
      <t xml:space="preserve"> (</t>
    </r>
    <r>
      <rPr>
        <sz val="20"/>
        <color theme="1"/>
        <rFont val="Aharoni"/>
        <charset val="177"/>
      </rPr>
      <t>32p</t>
    </r>
    <r>
      <rPr>
        <sz val="20"/>
        <color theme="1"/>
        <rFont val="Calibri"/>
        <family val="2"/>
        <scheme val="minor"/>
      </rPr>
      <t>)</t>
    </r>
  </si>
  <si>
    <r>
      <t>ontwerp je maxifototaart gekleurde krullen</t>
    </r>
    <r>
      <rPr>
        <sz val="20"/>
        <color theme="1"/>
        <rFont val="Calibri"/>
        <family val="2"/>
        <scheme val="minor"/>
      </rPr>
      <t xml:space="preserve"> (</t>
    </r>
    <r>
      <rPr>
        <sz val="20"/>
        <color theme="1"/>
        <rFont val="Aharoni"/>
        <charset val="177"/>
      </rPr>
      <t>32p</t>
    </r>
    <r>
      <rPr>
        <sz val="20"/>
        <color theme="1"/>
        <rFont val="Calibri"/>
        <family val="2"/>
        <scheme val="minor"/>
      </rPr>
      <t>)</t>
    </r>
  </si>
  <si>
    <r>
      <t xml:space="preserve">ontwerp je maxifototaart hazelnootkrokant met decoratie </t>
    </r>
    <r>
      <rPr>
        <sz val="20"/>
        <color theme="1"/>
        <rFont val="Calibri"/>
        <family val="2"/>
        <scheme val="minor"/>
      </rPr>
      <t>(</t>
    </r>
    <r>
      <rPr>
        <sz val="20"/>
        <color theme="1"/>
        <rFont val="Aharoni"/>
        <charset val="177"/>
      </rPr>
      <t>32p</t>
    </r>
    <r>
      <rPr>
        <sz val="20"/>
        <color theme="1"/>
        <rFont val="Calibri"/>
        <family val="2"/>
        <scheme val="minor"/>
      </rPr>
      <t>)</t>
    </r>
  </si>
  <si>
    <r>
      <t>ontwerp je maxifototaart gekleurde krullen met decoratie</t>
    </r>
    <r>
      <rPr>
        <sz val="20"/>
        <color theme="1"/>
        <rFont val="Calibri"/>
        <family val="2"/>
        <scheme val="minor"/>
      </rPr>
      <t xml:space="preserve"> (</t>
    </r>
    <r>
      <rPr>
        <sz val="20"/>
        <color theme="1"/>
        <rFont val="Aharoni"/>
        <charset val="177"/>
      </rPr>
      <t>32p</t>
    </r>
    <r>
      <rPr>
        <sz val="20"/>
        <color theme="1"/>
        <rFont val="Calibri"/>
        <family val="2"/>
        <scheme val="minor"/>
      </rPr>
      <t>)</t>
    </r>
  </si>
  <si>
    <t>fototompouce/cakejes</t>
  </si>
  <si>
    <r>
      <t>ontwerp je fototompouce</t>
    </r>
    <r>
      <rPr>
        <sz val="20"/>
        <color theme="1"/>
        <rFont val="Calibri"/>
        <family val="2"/>
        <scheme val="minor"/>
      </rPr>
      <t xml:space="preserve"> (</t>
    </r>
    <r>
      <rPr>
        <sz val="20"/>
        <color theme="1"/>
        <rFont val="Aharoni"/>
        <charset val="177"/>
      </rPr>
      <t>6p</t>
    </r>
    <r>
      <rPr>
        <sz val="20"/>
        <color theme="1"/>
        <rFont val="Calibri"/>
        <family val="2"/>
        <scheme val="minor"/>
      </rPr>
      <t>)</t>
    </r>
  </si>
  <si>
    <r>
      <t>ontwerp je minifototompouce</t>
    </r>
    <r>
      <rPr>
        <sz val="20"/>
        <color theme="1"/>
        <rFont val="Calibri"/>
        <family val="2"/>
        <scheme val="minor"/>
      </rPr>
      <t xml:space="preserve"> (</t>
    </r>
    <r>
      <rPr>
        <sz val="20"/>
        <color theme="1"/>
        <rFont val="Aharoni"/>
        <charset val="177"/>
      </rPr>
      <t>12p</t>
    </r>
    <r>
      <rPr>
        <sz val="20"/>
        <color theme="1"/>
        <rFont val="Calibri"/>
        <family val="2"/>
        <scheme val="minor"/>
      </rPr>
      <t>)</t>
    </r>
  </si>
  <si>
    <r>
      <t>ontwerp je driekleuren fotocakejes</t>
    </r>
    <r>
      <rPr>
        <sz val="20"/>
        <color theme="1"/>
        <rFont val="Calibri"/>
        <family val="2"/>
        <scheme val="minor"/>
      </rPr>
      <t xml:space="preserve"> (</t>
    </r>
    <r>
      <rPr>
        <sz val="20"/>
        <color theme="1"/>
        <rFont val="Aharoni"/>
        <charset val="177"/>
      </rPr>
      <t>12p</t>
    </r>
    <r>
      <rPr>
        <sz val="20"/>
        <color theme="1"/>
        <rFont val="Calibri"/>
        <family val="2"/>
        <scheme val="minor"/>
      </rPr>
      <t>)</t>
    </r>
  </si>
  <si>
    <t>Speciale fototaarten</t>
  </si>
  <si>
    <r>
      <t xml:space="preserve">foto harttaart </t>
    </r>
    <r>
      <rPr>
        <sz val="20"/>
        <color theme="1"/>
        <rFont val="Calibri"/>
        <family val="2"/>
        <scheme val="minor"/>
      </rPr>
      <t>(9</t>
    </r>
    <r>
      <rPr>
        <b/>
        <sz val="20"/>
        <color theme="1"/>
        <rFont val="Calibri"/>
        <family val="2"/>
        <scheme val="minor"/>
      </rPr>
      <t>p</t>
    </r>
    <r>
      <rPr>
        <sz val="20"/>
        <color theme="1"/>
        <rFont val="Calibri"/>
        <family val="2"/>
        <scheme val="minor"/>
      </rPr>
      <t>)</t>
    </r>
  </si>
  <si>
    <r>
      <t xml:space="preserve">3D kleuren fototaart </t>
    </r>
    <r>
      <rPr>
        <sz val="20"/>
        <color theme="1"/>
        <rFont val="Calibri"/>
        <family val="2"/>
        <scheme val="minor"/>
      </rPr>
      <t>(9</t>
    </r>
    <r>
      <rPr>
        <b/>
        <sz val="20"/>
        <color theme="1"/>
        <rFont val="Calibri"/>
        <family val="2"/>
        <scheme val="minor"/>
      </rPr>
      <t>p</t>
    </r>
    <r>
      <rPr>
        <sz val="20"/>
        <color theme="1"/>
        <rFont val="Calibri"/>
        <family val="2"/>
        <scheme val="minor"/>
      </rPr>
      <t>)</t>
    </r>
  </si>
  <si>
    <t>overig</t>
  </si>
  <si>
    <t>Totaal excl. btw:</t>
  </si>
  <si>
    <t>Voor het overig assortiment kijkt u op hema.nl en kunt u dit los toevoegen.</t>
  </si>
  <si>
    <t>Vul hier je factuur gegevens in:</t>
  </si>
  <si>
    <t>ophaaldag:</t>
  </si>
  <si>
    <t>ophaalfiliaal:</t>
  </si>
  <si>
    <t>naam bedrijf:</t>
  </si>
  <si>
    <t>naam contactpersoon:</t>
  </si>
  <si>
    <t>e-mailadres:</t>
  </si>
  <si>
    <t>tel.nr. contactpersoon:</t>
  </si>
  <si>
    <t>straatnaam + huisnr.</t>
  </si>
  <si>
    <t>postcode + woonplaats</t>
  </si>
  <si>
    <t>iban nummer</t>
  </si>
  <si>
    <t>BTW-nummer</t>
  </si>
  <si>
    <t>A'dam-Nieuwendijk</t>
  </si>
  <si>
    <t>R'dam-Centrum</t>
  </si>
  <si>
    <t>Nijmegen-Centrum</t>
  </si>
  <si>
    <t>Groningen-Centrum</t>
  </si>
  <si>
    <t>Tilburg</t>
  </si>
  <si>
    <t>Den Bosch</t>
  </si>
  <si>
    <t>Haarlem-Centrum</t>
  </si>
  <si>
    <t>Eindhoven-Centrum</t>
  </si>
  <si>
    <t>A'dam-Kinkerstraat</t>
  </si>
  <si>
    <t>A'dam-Ferdinand Bolstraat</t>
  </si>
  <si>
    <t>Utrecht-Centrum</t>
  </si>
  <si>
    <t>Hilversum</t>
  </si>
  <si>
    <t>Zaandam</t>
  </si>
  <si>
    <t>Maastricht-Centrum</t>
  </si>
  <si>
    <t>Breda-Centrum</t>
  </si>
  <si>
    <t>Dordrecht-Centrum</t>
  </si>
  <si>
    <t>Enschede</t>
  </si>
  <si>
    <t>Arnhem-Centrum</t>
  </si>
  <si>
    <t>Schiedam</t>
  </si>
  <si>
    <t>Leiden</t>
  </si>
  <si>
    <t>Zwolle</t>
  </si>
  <si>
    <t>Hengelo</t>
  </si>
  <si>
    <t>Leeuwarden</t>
  </si>
  <si>
    <t>Bussum</t>
  </si>
  <si>
    <t>Alkmaar</t>
  </si>
  <si>
    <t>Zeist</t>
  </si>
  <si>
    <t>Amstelveen</t>
  </si>
  <si>
    <t>Roermond</t>
  </si>
  <si>
    <t>Venlo</t>
  </si>
  <si>
    <t>Den Haag-Centrum</t>
  </si>
  <si>
    <t>Ede</t>
  </si>
  <si>
    <t>A'dam- Osdorp</t>
  </si>
  <si>
    <t>Den Helder</t>
  </si>
  <si>
    <t>Emmen</t>
  </si>
  <si>
    <t>Den Haag-Leyweg</t>
  </si>
  <si>
    <t>Rijswijk</t>
  </si>
  <si>
    <t>Almelo</t>
  </si>
  <si>
    <t>Vlaardingen</t>
  </si>
  <si>
    <t>Arnhem-Presikhaaf</t>
  </si>
  <si>
    <t>Helmond</t>
  </si>
  <si>
    <t>Amersfoort-Centrum</t>
  </si>
  <si>
    <t>Doetinchem</t>
  </si>
  <si>
    <t>Voorburg</t>
  </si>
  <si>
    <t>Deventer</t>
  </si>
  <si>
    <t>IJmuiden</t>
  </si>
  <si>
    <t>R'dam-IJsselmonde</t>
  </si>
  <si>
    <t>Apeldoorn</t>
  </si>
  <si>
    <t>Utrecht-Overvecht</t>
  </si>
  <si>
    <t>A'dam-Noord</t>
  </si>
  <si>
    <t>Groningen-Paddepoel</t>
  </si>
  <si>
    <t>Haarlem-Schalkwijk</t>
  </si>
  <si>
    <t>Eindhoven-Woensel</t>
  </si>
  <si>
    <t>R'dam-Zuidplein</t>
  </si>
  <si>
    <t>Assen</t>
  </si>
  <si>
    <t>Gouda</t>
  </si>
  <si>
    <t>Oosterhout</t>
  </si>
  <si>
    <t>Sittard</t>
  </si>
  <si>
    <t>Bergen op Zoom</t>
  </si>
  <si>
    <t>Alphen a/d Rijn</t>
  </si>
  <si>
    <t>Delft</t>
  </si>
  <si>
    <t>Nijmegen-Dukenburg</t>
  </si>
  <si>
    <t>Zoetermeer</t>
  </si>
  <si>
    <t>Beverwijk</t>
  </si>
  <si>
    <t>Purmerend</t>
  </si>
  <si>
    <t>Vlissingen</t>
  </si>
  <si>
    <t>Arnhem-Kronenburg</t>
  </si>
  <si>
    <t>Terneuzen</t>
  </si>
  <si>
    <t>Hulst</t>
  </si>
  <si>
    <t>Woerden</t>
  </si>
  <si>
    <t>R'dam-Oosterhof</t>
  </si>
  <si>
    <t>Middelburg</t>
  </si>
  <si>
    <t>Lelystad</t>
  </si>
  <si>
    <t>Heerlen-Centrum</t>
  </si>
  <si>
    <t>Nieuwegein</t>
  </si>
  <si>
    <t>Almere-Stad</t>
  </si>
  <si>
    <t>Nijkerk</t>
  </si>
  <si>
    <t>Best</t>
  </si>
  <si>
    <t>Horst</t>
  </si>
  <si>
    <t>Apeldoorn  Eglantier</t>
  </si>
  <si>
    <t>Gemert</t>
  </si>
  <si>
    <t>Driebergen</t>
  </si>
  <si>
    <t>R'dam-Lage Land</t>
  </si>
  <si>
    <t>A'dam-Gelderlandplein</t>
  </si>
  <si>
    <t>Geldrop</t>
  </si>
  <si>
    <t>Heemskerk</t>
  </si>
  <si>
    <t>Breda-Noord</t>
  </si>
  <si>
    <t>Heemstede</t>
  </si>
  <si>
    <t>Capelle a/d IJssel</t>
  </si>
  <si>
    <t>Castricum</t>
  </si>
  <si>
    <t>Tilburg-Heyhoef</t>
  </si>
  <si>
    <t>A'dam-Slotermeer</t>
  </si>
  <si>
    <t>Berkel &amp; Rodenrijs</t>
  </si>
  <si>
    <t>Druten</t>
  </si>
  <si>
    <t>Utrecht-Vleuterweide</t>
  </si>
  <si>
    <t>Rhoon</t>
  </si>
  <si>
    <t>Maxis Muiden</t>
  </si>
  <si>
    <t>Elst</t>
  </si>
  <si>
    <t>Zoetermeer-Oosterheem</t>
  </si>
  <si>
    <t>Delft de Hoven Passage</t>
  </si>
  <si>
    <t>Rijen</t>
  </si>
  <si>
    <t>Zwolle-zuid</t>
  </si>
  <si>
    <t>Oosterbeek</t>
  </si>
  <si>
    <t>Pijnacker</t>
  </si>
  <si>
    <t>Haarlem - Gasthuisvest</t>
  </si>
  <si>
    <t>Wateringen - Dorp</t>
  </si>
  <si>
    <t>Den Haag Savornin Lohmanplein</t>
  </si>
  <si>
    <t>Loosdrecht</t>
  </si>
  <si>
    <t>Leeuwarden Zuiderburen</t>
  </si>
  <si>
    <t>Den Bosch Helftheuvel</t>
  </si>
  <si>
    <t>Schiphol-Winkel</t>
  </si>
  <si>
    <t>Amsterdam Sloterkade</t>
  </si>
  <si>
    <t>Arnhem-Schuytgraaf</t>
  </si>
  <si>
    <t>Julianadorp</t>
  </si>
  <si>
    <t>Dordrecht-Bieshof</t>
  </si>
  <si>
    <t>R'dam-Nesselande</t>
  </si>
  <si>
    <t>Oude Pekela</t>
  </si>
  <si>
    <t>Assendelft</t>
  </si>
  <si>
    <t>Rotterdam Lusthofstraat</t>
  </si>
  <si>
    <t>Utrecht Nachtegaalstraat</t>
  </si>
  <si>
    <t>Amsterdam NDSM-straat</t>
  </si>
  <si>
    <t>Bergen</t>
  </si>
  <si>
    <t>Reusel</t>
  </si>
  <si>
    <t>Ede Stadspoort</t>
  </si>
  <si>
    <t>Tilburg-Westermarkt</t>
  </si>
  <si>
    <t>Apeldoorn Hart van Zuid</t>
  </si>
  <si>
    <t>Eindhoven Kastelenplein</t>
  </si>
  <si>
    <t>Baarle Nassau</t>
  </si>
  <si>
    <t>Abcoude</t>
  </si>
  <si>
    <t>Assen - Kloosterveste</t>
  </si>
  <si>
    <t>Amsterdam Beethovenstraat</t>
  </si>
  <si>
    <t>Gouda Bloemendaal</t>
  </si>
  <si>
    <t>Made</t>
  </si>
  <si>
    <t>Hoevelaken</t>
  </si>
  <si>
    <t>Amsterdam Zuid-Oost</t>
  </si>
  <si>
    <t>CS Amsterdam</t>
  </si>
  <si>
    <t>CS Leiden</t>
  </si>
  <si>
    <t>CS Utrecht</t>
  </si>
  <si>
    <t>CS Den Bosch</t>
  </si>
  <si>
    <t>CS Rotterdam</t>
  </si>
  <si>
    <t>CS Den Haag</t>
  </si>
  <si>
    <t>Utrecht Leidsche Rijn</t>
  </si>
  <si>
    <t>LEIDSCHENDAM</t>
  </si>
  <si>
    <t>Apeldoorn Anklaar</t>
  </si>
  <si>
    <t>A'dam- Linnaeusparkweg</t>
  </si>
  <si>
    <t>Amsterdam Oostpoort</t>
  </si>
  <si>
    <r>
      <t>fototaart rond (</t>
    </r>
    <r>
      <rPr>
        <sz val="22"/>
        <color theme="1"/>
        <rFont val="Aharoni"/>
        <charset val="177"/>
      </rPr>
      <t>8</t>
    </r>
    <r>
      <rPr>
        <sz val="20"/>
        <color theme="1"/>
        <rFont val="Aharoni"/>
        <charset val="177"/>
      </rPr>
      <t>p)</t>
    </r>
  </si>
  <si>
    <r>
      <t xml:space="preserve">foto cupcake vanille </t>
    </r>
    <r>
      <rPr>
        <sz val="20"/>
        <color theme="1"/>
        <rFont val="Calibri"/>
        <family val="2"/>
        <scheme val="minor"/>
      </rPr>
      <t>(6</t>
    </r>
    <r>
      <rPr>
        <sz val="20"/>
        <color theme="1"/>
        <rFont val="Aharoni"/>
        <charset val="177"/>
      </rPr>
      <t>p</t>
    </r>
    <r>
      <rPr>
        <sz val="20"/>
        <color theme="1"/>
        <rFont val="Calibri"/>
        <family val="2"/>
        <scheme val="minor"/>
      </rPr>
      <t>)</t>
    </r>
  </si>
  <si>
    <t xml:space="preserve"> </t>
  </si>
  <si>
    <t>LET OP:  deze gegevens kunnen niet meer aangepast worden na het invoeren van de order</t>
  </si>
  <si>
    <t>Prijzen ondervoorbehoud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</si>
</sst>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"/>
    <numFmt numFmtId="165" formatCode="0.0"/>
    <numFmt numFmtId="166" formatCode="0#########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Aharoni"/>
      <charset val="177"/>
    </font>
    <font>
      <sz val="20"/>
      <color rgb="FF778254"/>
      <name val="Aharoni"/>
      <charset val="177"/>
    </font>
    <font>
      <sz val="20"/>
      <color rgb="FF778254"/>
      <name val="Calibri"/>
      <family val="2"/>
      <scheme val="minor"/>
    </font>
    <font>
      <sz val="14"/>
      <color theme="1"/>
      <name val="Aharoni"/>
      <charset val="177"/>
    </font>
    <font>
      <sz val="14"/>
      <color rgb="FF778254"/>
      <name val="Aharoni"/>
      <charset val="177"/>
    </font>
    <font>
      <sz val="10"/>
      <color theme="1"/>
      <name val="Aharoni"/>
      <charset val="177"/>
    </font>
    <font>
      <sz val="10"/>
      <color theme="1"/>
      <name val="Browallia New"/>
      <family val="2"/>
    </font>
    <font>
      <sz val="10"/>
      <color rgb="FF778254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Aharoni"/>
      <charset val="177"/>
    </font>
    <font>
      <sz val="20"/>
      <color rgb="FFFF0000"/>
      <name val="Aharoni"/>
      <charset val="177"/>
    </font>
    <font>
      <sz val="10"/>
      <color rgb="FF0072BC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Aharoni"/>
      <charset val="177"/>
    </font>
    <font>
      <sz val="16"/>
      <color rgb="FFFF0000"/>
      <name val="Aharoni"/>
      <charset val="177"/>
    </font>
    <font>
      <u/>
      <sz val="11"/>
      <color theme="10"/>
      <name val="Arial"/>
      <family val="2"/>
    </font>
    <font>
      <sz val="18"/>
      <color theme="1"/>
      <name val="Aharoni"/>
      <charset val="177"/>
    </font>
    <font>
      <b/>
      <sz val="68"/>
      <color rgb="FF778254"/>
      <name val="Aharoni"/>
      <charset val="177"/>
    </font>
    <font>
      <sz val="20"/>
      <color theme="1"/>
      <name val="Aharoni"/>
      <charset val="177"/>
    </font>
    <font>
      <sz val="16"/>
      <color theme="1"/>
      <name val="Aharoni"/>
      <charset val="177"/>
    </font>
    <font>
      <sz val="8"/>
      <color rgb="FF000000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C4C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2" borderId="0" xfId="0" applyFont="1" applyFill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164" fontId="3" fillId="2" borderId="1" xfId="0" applyNumberFormat="1" applyFont="1" applyFill="1" applyBorder="1"/>
    <xf numFmtId="2" fontId="10" fillId="2" borderId="0" xfId="0" applyNumberFormat="1" applyFont="1" applyFill="1"/>
    <xf numFmtId="0" fontId="3" fillId="2" borderId="2" xfId="0" applyFont="1" applyFill="1" applyBorder="1"/>
    <xf numFmtId="164" fontId="3" fillId="2" borderId="0" xfId="0" applyNumberFormat="1" applyFont="1" applyFill="1"/>
    <xf numFmtId="165" fontId="10" fillId="2" borderId="0" xfId="0" applyNumberFormat="1" applyFont="1" applyFill="1"/>
    <xf numFmtId="0" fontId="14" fillId="3" borderId="0" xfId="0" applyFont="1" applyFill="1"/>
    <xf numFmtId="0" fontId="3" fillId="4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/>
    <xf numFmtId="0" fontId="0" fillId="2" borderId="0" xfId="0" applyFill="1" applyAlignment="1">
      <alignment horizontal="center"/>
    </xf>
    <xf numFmtId="0" fontId="3" fillId="2" borderId="4" xfId="0" applyFont="1" applyFill="1" applyBorder="1"/>
    <xf numFmtId="0" fontId="13" fillId="2" borderId="0" xfId="0" applyFont="1" applyFill="1"/>
    <xf numFmtId="43" fontId="3" fillId="2" borderId="0" xfId="1" applyFont="1" applyFill="1" applyAlignment="1" applyProtection="1">
      <alignment horizontal="left" vertical="center"/>
    </xf>
    <xf numFmtId="0" fontId="16" fillId="2" borderId="0" xfId="0" applyFont="1" applyFill="1"/>
    <xf numFmtId="0" fontId="16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7" fillId="2" borderId="0" xfId="0" applyFont="1" applyFill="1"/>
    <xf numFmtId="0" fontId="0" fillId="4" borderId="1" xfId="0" applyFill="1" applyBorder="1"/>
    <xf numFmtId="0" fontId="16" fillId="4" borderId="2" xfId="0" applyFont="1" applyFill="1" applyBorder="1" applyProtection="1">
      <protection locked="0"/>
    </xf>
    <xf numFmtId="0" fontId="0" fillId="4" borderId="2" xfId="0" applyFill="1" applyBorder="1"/>
    <xf numFmtId="0" fontId="18" fillId="4" borderId="1" xfId="2" applyFill="1" applyBorder="1" applyAlignment="1" applyProtection="1">
      <protection locked="0"/>
    </xf>
    <xf numFmtId="166" fontId="3" fillId="4" borderId="1" xfId="0" applyNumberFormat="1" applyFont="1" applyFill="1" applyBorder="1" applyAlignment="1" applyProtection="1">
      <alignment horizontal="left"/>
      <protection locked="0"/>
    </xf>
    <xf numFmtId="0" fontId="19" fillId="4" borderId="1" xfId="0" applyFont="1" applyFill="1" applyBorder="1" applyAlignment="1" applyProtection="1">
      <alignment horizontal="left"/>
      <protection locked="0"/>
    </xf>
    <xf numFmtId="0" fontId="19" fillId="4" borderId="1" xfId="0" applyFont="1" applyFill="1" applyBorder="1" applyProtection="1">
      <protection locked="0"/>
    </xf>
    <xf numFmtId="0" fontId="2" fillId="3" borderId="0" xfId="0" applyFont="1" applyFill="1"/>
    <xf numFmtId="0" fontId="19" fillId="4" borderId="2" xfId="0" applyFont="1" applyFill="1" applyBorder="1" applyProtection="1">
      <protection locked="0"/>
    </xf>
    <xf numFmtId="0" fontId="21" fillId="2" borderId="0" xfId="0" applyFont="1" applyFill="1" applyAlignment="1">
      <alignment horizontal="center"/>
    </xf>
    <xf numFmtId="0" fontId="22" fillId="2" borderId="0" xfId="0" applyFont="1" applyFill="1"/>
    <xf numFmtId="49" fontId="23" fillId="5" borderId="5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21" fillId="2" borderId="0" xfId="0" applyFont="1" applyFill="1"/>
    <xf numFmtId="4" fontId="3" fillId="2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2" borderId="0" xfId="0" applyNumberFormat="1" applyFont="1" applyFill="1" applyAlignment="1">
      <alignment horizontal="left"/>
    </xf>
    <xf numFmtId="4" fontId="3" fillId="2" borderId="2" xfId="0" applyNumberFormat="1" applyFont="1" applyFill="1" applyBorder="1" applyAlignment="1">
      <alignment horizontal="left"/>
    </xf>
    <xf numFmtId="0" fontId="2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25" fillId="2" borderId="0" xfId="0" applyFont="1" applyFill="1"/>
  </cellXfs>
  <cellStyles count="3">
    <cellStyle name="Hyperlink" xfId="2" builtinId="8"/>
    <cellStyle name="Komma" xfId="1" builtinId="3"/>
    <cellStyle name="Standaard" xfId="0" builtinId="0"/>
  </cellStyles>
  <dxfs count="1">
    <dxf>
      <font>
        <color theme="0"/>
      </font>
      <fill>
        <patternFill>
          <bgColor rgb="FFFF000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3</xdr:row>
      <xdr:rowOff>28575</xdr:rowOff>
    </xdr:from>
    <xdr:to>
      <xdr:col>3</xdr:col>
      <xdr:colOff>540412</xdr:colOff>
      <xdr:row>3</xdr:row>
      <xdr:rowOff>316575</xdr:rowOff>
    </xdr:to>
    <xdr:sp macro="" textlink="">
      <xdr:nvSpPr>
        <xdr:cNvPr id="2" name="Ovaal 1">
          <a:extLst>
            <a:ext uri="{FF2B5EF4-FFF2-40B4-BE49-F238E27FC236}">
              <a16:creationId xmlns:a16="http://schemas.microsoft.com/office/drawing/2014/main" id="{609AA6D3-53C4-471D-B9BB-E9E3EDB745BE}"/>
            </a:ext>
          </a:extLst>
        </xdr:cNvPr>
        <xdr:cNvSpPr/>
      </xdr:nvSpPr>
      <xdr:spPr>
        <a:xfrm>
          <a:off x="2138362" y="2571750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1</a:t>
          </a:r>
        </a:p>
      </xdr:txBody>
    </xdr:sp>
    <xdr:clientData/>
  </xdr:twoCellAnchor>
  <xdr:twoCellAnchor>
    <xdr:from>
      <xdr:col>3</xdr:col>
      <xdr:colOff>252413</xdr:colOff>
      <xdr:row>4</xdr:row>
      <xdr:rowOff>28575</xdr:rowOff>
    </xdr:from>
    <xdr:to>
      <xdr:col>3</xdr:col>
      <xdr:colOff>540413</xdr:colOff>
      <xdr:row>4</xdr:row>
      <xdr:rowOff>316575</xdr:rowOff>
    </xdr:to>
    <xdr:sp macro="" textlink="">
      <xdr:nvSpPr>
        <xdr:cNvPr id="3" name="Ovaal 2">
          <a:extLst>
            <a:ext uri="{FF2B5EF4-FFF2-40B4-BE49-F238E27FC236}">
              <a16:creationId xmlns:a16="http://schemas.microsoft.com/office/drawing/2014/main" id="{260AFD97-0732-4B5E-A8F9-8C97DDE8F4E3}"/>
            </a:ext>
          </a:extLst>
        </xdr:cNvPr>
        <xdr:cNvSpPr/>
      </xdr:nvSpPr>
      <xdr:spPr>
        <a:xfrm>
          <a:off x="2138363" y="2962275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2</a:t>
          </a:r>
        </a:p>
      </xdr:txBody>
    </xdr:sp>
    <xdr:clientData/>
  </xdr:twoCellAnchor>
  <xdr:twoCellAnchor>
    <xdr:from>
      <xdr:col>3</xdr:col>
      <xdr:colOff>247650</xdr:colOff>
      <xdr:row>5</xdr:row>
      <xdr:rowOff>29028</xdr:rowOff>
    </xdr:from>
    <xdr:to>
      <xdr:col>3</xdr:col>
      <xdr:colOff>535650</xdr:colOff>
      <xdr:row>5</xdr:row>
      <xdr:rowOff>317028</xdr:rowOff>
    </xdr:to>
    <xdr:sp macro="" textlink="">
      <xdr:nvSpPr>
        <xdr:cNvPr id="4" name="Ovaal 3">
          <a:extLst>
            <a:ext uri="{FF2B5EF4-FFF2-40B4-BE49-F238E27FC236}">
              <a16:creationId xmlns:a16="http://schemas.microsoft.com/office/drawing/2014/main" id="{17A9BAC3-F0F0-4560-8ABF-ED10DF28F444}"/>
            </a:ext>
          </a:extLst>
        </xdr:cNvPr>
        <xdr:cNvSpPr/>
      </xdr:nvSpPr>
      <xdr:spPr>
        <a:xfrm>
          <a:off x="2133600" y="3353253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3</a:t>
          </a:r>
        </a:p>
      </xdr:txBody>
    </xdr:sp>
    <xdr:clientData/>
  </xdr:twoCellAnchor>
  <xdr:twoCellAnchor>
    <xdr:from>
      <xdr:col>3</xdr:col>
      <xdr:colOff>251732</xdr:colOff>
      <xdr:row>6</xdr:row>
      <xdr:rowOff>28575</xdr:rowOff>
    </xdr:from>
    <xdr:to>
      <xdr:col>3</xdr:col>
      <xdr:colOff>539732</xdr:colOff>
      <xdr:row>6</xdr:row>
      <xdr:rowOff>316575</xdr:rowOff>
    </xdr:to>
    <xdr:sp macro="" textlink="">
      <xdr:nvSpPr>
        <xdr:cNvPr id="5" name="Ovaal 4">
          <a:extLst>
            <a:ext uri="{FF2B5EF4-FFF2-40B4-BE49-F238E27FC236}">
              <a16:creationId xmlns:a16="http://schemas.microsoft.com/office/drawing/2014/main" id="{4A231FFE-3F14-4E84-8C43-BF86965BDB32}"/>
            </a:ext>
          </a:extLst>
        </xdr:cNvPr>
        <xdr:cNvSpPr/>
      </xdr:nvSpPr>
      <xdr:spPr>
        <a:xfrm>
          <a:off x="2137682" y="3743325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4</a:t>
          </a:r>
        </a:p>
      </xdr:txBody>
    </xdr:sp>
    <xdr:clientData/>
  </xdr:twoCellAnchor>
  <xdr:twoCellAnchor>
    <xdr:from>
      <xdr:col>3</xdr:col>
      <xdr:colOff>251732</xdr:colOff>
      <xdr:row>9</xdr:row>
      <xdr:rowOff>28575</xdr:rowOff>
    </xdr:from>
    <xdr:to>
      <xdr:col>3</xdr:col>
      <xdr:colOff>539732</xdr:colOff>
      <xdr:row>9</xdr:row>
      <xdr:rowOff>316575</xdr:rowOff>
    </xdr:to>
    <xdr:sp macro="" textlink="">
      <xdr:nvSpPr>
        <xdr:cNvPr id="6" name="Ovaal 5">
          <a:extLst>
            <a:ext uri="{FF2B5EF4-FFF2-40B4-BE49-F238E27FC236}">
              <a16:creationId xmlns:a16="http://schemas.microsoft.com/office/drawing/2014/main" id="{2F1806E5-7C5A-4CB8-9506-E43050D59E48}"/>
            </a:ext>
          </a:extLst>
        </xdr:cNvPr>
        <xdr:cNvSpPr/>
      </xdr:nvSpPr>
      <xdr:spPr>
        <a:xfrm>
          <a:off x="2137682" y="4800600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5</a:t>
          </a:r>
        </a:p>
      </xdr:txBody>
    </xdr:sp>
    <xdr:clientData/>
  </xdr:twoCellAnchor>
  <xdr:twoCellAnchor>
    <xdr:from>
      <xdr:col>3</xdr:col>
      <xdr:colOff>251732</xdr:colOff>
      <xdr:row>10</xdr:row>
      <xdr:rowOff>28575</xdr:rowOff>
    </xdr:from>
    <xdr:to>
      <xdr:col>3</xdr:col>
      <xdr:colOff>539732</xdr:colOff>
      <xdr:row>10</xdr:row>
      <xdr:rowOff>316575</xdr:rowOff>
    </xdr:to>
    <xdr:sp macro="" textlink="">
      <xdr:nvSpPr>
        <xdr:cNvPr id="7" name="Ovaal 6">
          <a:extLst>
            <a:ext uri="{FF2B5EF4-FFF2-40B4-BE49-F238E27FC236}">
              <a16:creationId xmlns:a16="http://schemas.microsoft.com/office/drawing/2014/main" id="{E6064520-096F-4D2B-B2F3-BAA23C533216}"/>
            </a:ext>
          </a:extLst>
        </xdr:cNvPr>
        <xdr:cNvSpPr/>
      </xdr:nvSpPr>
      <xdr:spPr>
        <a:xfrm>
          <a:off x="2241399" y="3997325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6</a:t>
          </a:r>
        </a:p>
      </xdr:txBody>
    </xdr:sp>
    <xdr:clientData/>
  </xdr:twoCellAnchor>
  <xdr:twoCellAnchor>
    <xdr:from>
      <xdr:col>3</xdr:col>
      <xdr:colOff>251732</xdr:colOff>
      <xdr:row>11</xdr:row>
      <xdr:rowOff>28575</xdr:rowOff>
    </xdr:from>
    <xdr:to>
      <xdr:col>3</xdr:col>
      <xdr:colOff>539732</xdr:colOff>
      <xdr:row>11</xdr:row>
      <xdr:rowOff>316575</xdr:rowOff>
    </xdr:to>
    <xdr:sp macro="" textlink="">
      <xdr:nvSpPr>
        <xdr:cNvPr id="8" name="Ovaal 7">
          <a:extLst>
            <a:ext uri="{FF2B5EF4-FFF2-40B4-BE49-F238E27FC236}">
              <a16:creationId xmlns:a16="http://schemas.microsoft.com/office/drawing/2014/main" id="{A7300CA0-2F3C-4EC1-8421-49E8B4C5CE55}"/>
            </a:ext>
          </a:extLst>
        </xdr:cNvPr>
        <xdr:cNvSpPr/>
      </xdr:nvSpPr>
      <xdr:spPr>
        <a:xfrm>
          <a:off x="2137682" y="5524500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7</a:t>
          </a:r>
        </a:p>
      </xdr:txBody>
    </xdr:sp>
    <xdr:clientData/>
  </xdr:twoCellAnchor>
  <xdr:twoCellAnchor>
    <xdr:from>
      <xdr:col>3</xdr:col>
      <xdr:colOff>251732</xdr:colOff>
      <xdr:row>12</xdr:row>
      <xdr:rowOff>28575</xdr:rowOff>
    </xdr:from>
    <xdr:to>
      <xdr:col>3</xdr:col>
      <xdr:colOff>539732</xdr:colOff>
      <xdr:row>12</xdr:row>
      <xdr:rowOff>316575</xdr:rowOff>
    </xdr:to>
    <xdr:sp macro="" textlink="">
      <xdr:nvSpPr>
        <xdr:cNvPr id="9" name="Ovaal 8">
          <a:extLst>
            <a:ext uri="{FF2B5EF4-FFF2-40B4-BE49-F238E27FC236}">
              <a16:creationId xmlns:a16="http://schemas.microsoft.com/office/drawing/2014/main" id="{AF3CC369-3EA4-420A-B246-2D579857D47D}"/>
            </a:ext>
          </a:extLst>
        </xdr:cNvPr>
        <xdr:cNvSpPr/>
      </xdr:nvSpPr>
      <xdr:spPr>
        <a:xfrm>
          <a:off x="2137682" y="5915025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8</a:t>
          </a:r>
        </a:p>
      </xdr:txBody>
    </xdr:sp>
    <xdr:clientData/>
  </xdr:twoCellAnchor>
  <xdr:twoCellAnchor>
    <xdr:from>
      <xdr:col>3</xdr:col>
      <xdr:colOff>251732</xdr:colOff>
      <xdr:row>15</xdr:row>
      <xdr:rowOff>28575</xdr:rowOff>
    </xdr:from>
    <xdr:to>
      <xdr:col>3</xdr:col>
      <xdr:colOff>539732</xdr:colOff>
      <xdr:row>15</xdr:row>
      <xdr:rowOff>316575</xdr:rowOff>
    </xdr:to>
    <xdr:sp macro="" textlink="">
      <xdr:nvSpPr>
        <xdr:cNvPr id="10" name="Ovaal 9">
          <a:extLst>
            <a:ext uri="{FF2B5EF4-FFF2-40B4-BE49-F238E27FC236}">
              <a16:creationId xmlns:a16="http://schemas.microsoft.com/office/drawing/2014/main" id="{D93B4F31-0592-486E-A521-C3C697232869}"/>
            </a:ext>
          </a:extLst>
        </xdr:cNvPr>
        <xdr:cNvSpPr/>
      </xdr:nvSpPr>
      <xdr:spPr>
        <a:xfrm>
          <a:off x="2137682" y="6972300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9</a:t>
          </a:r>
        </a:p>
      </xdr:txBody>
    </xdr:sp>
    <xdr:clientData/>
  </xdr:twoCellAnchor>
  <xdr:twoCellAnchor>
    <xdr:from>
      <xdr:col>3</xdr:col>
      <xdr:colOff>251732</xdr:colOff>
      <xdr:row>16</xdr:row>
      <xdr:rowOff>28575</xdr:rowOff>
    </xdr:from>
    <xdr:to>
      <xdr:col>3</xdr:col>
      <xdr:colOff>539732</xdr:colOff>
      <xdr:row>16</xdr:row>
      <xdr:rowOff>316575</xdr:rowOff>
    </xdr:to>
    <xdr:sp macro="" textlink="">
      <xdr:nvSpPr>
        <xdr:cNvPr id="11" name="Ovaal 10">
          <a:extLst>
            <a:ext uri="{FF2B5EF4-FFF2-40B4-BE49-F238E27FC236}">
              <a16:creationId xmlns:a16="http://schemas.microsoft.com/office/drawing/2014/main" id="{C735A24F-1951-4562-BCBA-79E1DD716FFF}"/>
            </a:ext>
          </a:extLst>
        </xdr:cNvPr>
        <xdr:cNvSpPr/>
      </xdr:nvSpPr>
      <xdr:spPr>
        <a:xfrm>
          <a:off x="2137682" y="7362825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10</a:t>
          </a:r>
        </a:p>
      </xdr:txBody>
    </xdr:sp>
    <xdr:clientData/>
  </xdr:twoCellAnchor>
  <xdr:twoCellAnchor>
    <xdr:from>
      <xdr:col>3</xdr:col>
      <xdr:colOff>251732</xdr:colOff>
      <xdr:row>18</xdr:row>
      <xdr:rowOff>28575</xdr:rowOff>
    </xdr:from>
    <xdr:to>
      <xdr:col>3</xdr:col>
      <xdr:colOff>539732</xdr:colOff>
      <xdr:row>18</xdr:row>
      <xdr:rowOff>316575</xdr:rowOff>
    </xdr:to>
    <xdr:sp macro="" textlink="">
      <xdr:nvSpPr>
        <xdr:cNvPr id="13" name="Ovaal 12">
          <a:extLst>
            <a:ext uri="{FF2B5EF4-FFF2-40B4-BE49-F238E27FC236}">
              <a16:creationId xmlns:a16="http://schemas.microsoft.com/office/drawing/2014/main" id="{3963C547-869D-4408-8603-9946B80AC9D9}"/>
            </a:ext>
          </a:extLst>
        </xdr:cNvPr>
        <xdr:cNvSpPr/>
      </xdr:nvSpPr>
      <xdr:spPr>
        <a:xfrm>
          <a:off x="2137682" y="9144000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12</a:t>
          </a:r>
        </a:p>
      </xdr:txBody>
    </xdr:sp>
    <xdr:clientData/>
  </xdr:twoCellAnchor>
  <xdr:twoCellAnchor>
    <xdr:from>
      <xdr:col>3</xdr:col>
      <xdr:colOff>251732</xdr:colOff>
      <xdr:row>21</xdr:row>
      <xdr:rowOff>28575</xdr:rowOff>
    </xdr:from>
    <xdr:to>
      <xdr:col>3</xdr:col>
      <xdr:colOff>539732</xdr:colOff>
      <xdr:row>21</xdr:row>
      <xdr:rowOff>316575</xdr:rowOff>
    </xdr:to>
    <xdr:sp macro="" textlink="">
      <xdr:nvSpPr>
        <xdr:cNvPr id="14" name="Ovaal 13">
          <a:extLst>
            <a:ext uri="{FF2B5EF4-FFF2-40B4-BE49-F238E27FC236}">
              <a16:creationId xmlns:a16="http://schemas.microsoft.com/office/drawing/2014/main" id="{77C5DFD0-BAEA-4656-89B5-546E7729C39D}"/>
            </a:ext>
          </a:extLst>
        </xdr:cNvPr>
        <xdr:cNvSpPr/>
      </xdr:nvSpPr>
      <xdr:spPr>
        <a:xfrm>
          <a:off x="2137682" y="10144125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13</a:t>
          </a:r>
        </a:p>
      </xdr:txBody>
    </xdr:sp>
    <xdr:clientData/>
  </xdr:twoCellAnchor>
  <xdr:twoCellAnchor>
    <xdr:from>
      <xdr:col>3</xdr:col>
      <xdr:colOff>251732</xdr:colOff>
      <xdr:row>23</xdr:row>
      <xdr:rowOff>28575</xdr:rowOff>
    </xdr:from>
    <xdr:to>
      <xdr:col>3</xdr:col>
      <xdr:colOff>539732</xdr:colOff>
      <xdr:row>23</xdr:row>
      <xdr:rowOff>316575</xdr:rowOff>
    </xdr:to>
    <xdr:sp macro="" textlink="">
      <xdr:nvSpPr>
        <xdr:cNvPr id="15" name="Ovaal 14">
          <a:extLst>
            <a:ext uri="{FF2B5EF4-FFF2-40B4-BE49-F238E27FC236}">
              <a16:creationId xmlns:a16="http://schemas.microsoft.com/office/drawing/2014/main" id="{D4DCCC52-BD2E-4678-B875-3750642DBAB5}"/>
            </a:ext>
          </a:extLst>
        </xdr:cNvPr>
        <xdr:cNvSpPr/>
      </xdr:nvSpPr>
      <xdr:spPr>
        <a:xfrm>
          <a:off x="2137682" y="10534650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15</a:t>
          </a:r>
        </a:p>
      </xdr:txBody>
    </xdr:sp>
    <xdr:clientData/>
  </xdr:twoCellAnchor>
  <xdr:twoCellAnchor editAs="oneCell">
    <xdr:from>
      <xdr:col>9</xdr:col>
      <xdr:colOff>2462893</xdr:colOff>
      <xdr:row>46</xdr:row>
      <xdr:rowOff>12096</xdr:rowOff>
    </xdr:from>
    <xdr:to>
      <xdr:col>10</xdr:col>
      <xdr:colOff>601436</xdr:colOff>
      <xdr:row>48</xdr:row>
      <xdr:rowOff>74607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419B9040-D660-4EFB-9E89-46203E01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0068" y="17652396"/>
          <a:ext cx="1491343" cy="14531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251732</xdr:colOff>
      <xdr:row>26</xdr:row>
      <xdr:rowOff>28575</xdr:rowOff>
    </xdr:from>
    <xdr:to>
      <xdr:col>3</xdr:col>
      <xdr:colOff>539732</xdr:colOff>
      <xdr:row>26</xdr:row>
      <xdr:rowOff>316575</xdr:rowOff>
    </xdr:to>
    <xdr:sp macro="" textlink="">
      <xdr:nvSpPr>
        <xdr:cNvPr id="20" name="Ovaal 19">
          <a:extLst>
            <a:ext uri="{FF2B5EF4-FFF2-40B4-BE49-F238E27FC236}">
              <a16:creationId xmlns:a16="http://schemas.microsoft.com/office/drawing/2014/main" id="{44D6CE22-F895-49E2-85B6-5AD7F92C5BE2}"/>
            </a:ext>
          </a:extLst>
        </xdr:cNvPr>
        <xdr:cNvSpPr/>
      </xdr:nvSpPr>
      <xdr:spPr>
        <a:xfrm>
          <a:off x="2137682" y="12344400"/>
          <a:ext cx="288000" cy="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18</a:t>
          </a:r>
        </a:p>
      </xdr:txBody>
    </xdr:sp>
    <xdr:clientData/>
  </xdr:twoCellAnchor>
  <xdr:twoCellAnchor>
    <xdr:from>
      <xdr:col>3</xdr:col>
      <xdr:colOff>251732</xdr:colOff>
      <xdr:row>27</xdr:row>
      <xdr:rowOff>28575</xdr:rowOff>
    </xdr:from>
    <xdr:to>
      <xdr:col>3</xdr:col>
      <xdr:colOff>539732</xdr:colOff>
      <xdr:row>27</xdr:row>
      <xdr:rowOff>316575</xdr:rowOff>
    </xdr:to>
    <xdr:sp macro="" textlink="">
      <xdr:nvSpPr>
        <xdr:cNvPr id="21" name="Ovaal 20">
          <a:extLst>
            <a:ext uri="{FF2B5EF4-FFF2-40B4-BE49-F238E27FC236}">
              <a16:creationId xmlns:a16="http://schemas.microsoft.com/office/drawing/2014/main" id="{52677600-9D6B-4CC6-9396-DD48E35B1700}"/>
            </a:ext>
          </a:extLst>
        </xdr:cNvPr>
        <xdr:cNvSpPr/>
      </xdr:nvSpPr>
      <xdr:spPr>
        <a:xfrm>
          <a:off x="2137682" y="12344400"/>
          <a:ext cx="288000" cy="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19</a:t>
          </a:r>
        </a:p>
      </xdr:txBody>
    </xdr:sp>
    <xdr:clientData/>
  </xdr:twoCellAnchor>
  <xdr:twoCellAnchor>
    <xdr:from>
      <xdr:col>3</xdr:col>
      <xdr:colOff>251732</xdr:colOff>
      <xdr:row>28</xdr:row>
      <xdr:rowOff>28575</xdr:rowOff>
    </xdr:from>
    <xdr:to>
      <xdr:col>3</xdr:col>
      <xdr:colOff>539732</xdr:colOff>
      <xdr:row>28</xdr:row>
      <xdr:rowOff>316575</xdr:rowOff>
    </xdr:to>
    <xdr:sp macro="" textlink="">
      <xdr:nvSpPr>
        <xdr:cNvPr id="22" name="Ovaal 21">
          <a:extLst>
            <a:ext uri="{FF2B5EF4-FFF2-40B4-BE49-F238E27FC236}">
              <a16:creationId xmlns:a16="http://schemas.microsoft.com/office/drawing/2014/main" id="{62D43258-C074-4FD9-937F-168EB3E29381}"/>
            </a:ext>
          </a:extLst>
        </xdr:cNvPr>
        <xdr:cNvSpPr/>
      </xdr:nvSpPr>
      <xdr:spPr>
        <a:xfrm>
          <a:off x="2137682" y="12344400"/>
          <a:ext cx="288000" cy="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20</a:t>
          </a:r>
        </a:p>
      </xdr:txBody>
    </xdr:sp>
    <xdr:clientData/>
  </xdr:twoCellAnchor>
  <xdr:twoCellAnchor>
    <xdr:from>
      <xdr:col>3</xdr:col>
      <xdr:colOff>255965</xdr:colOff>
      <xdr:row>17</xdr:row>
      <xdr:rowOff>32808</xdr:rowOff>
    </xdr:from>
    <xdr:to>
      <xdr:col>3</xdr:col>
      <xdr:colOff>543965</xdr:colOff>
      <xdr:row>17</xdr:row>
      <xdr:rowOff>320808</xdr:rowOff>
    </xdr:to>
    <xdr:sp macro="" textlink="">
      <xdr:nvSpPr>
        <xdr:cNvPr id="23" name="Ovaal 22">
          <a:extLst>
            <a:ext uri="{FF2B5EF4-FFF2-40B4-BE49-F238E27FC236}">
              <a16:creationId xmlns:a16="http://schemas.microsoft.com/office/drawing/2014/main" id="{5E974159-1301-4290-A9BD-BE38E80676A3}"/>
            </a:ext>
          </a:extLst>
        </xdr:cNvPr>
        <xdr:cNvSpPr/>
      </xdr:nvSpPr>
      <xdr:spPr>
        <a:xfrm>
          <a:off x="2141915" y="7757583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11</a:t>
          </a:r>
        </a:p>
      </xdr:txBody>
    </xdr:sp>
    <xdr:clientData/>
  </xdr:twoCellAnchor>
  <xdr:twoCellAnchor>
    <xdr:from>
      <xdr:col>3</xdr:col>
      <xdr:colOff>251732</xdr:colOff>
      <xdr:row>22</xdr:row>
      <xdr:rowOff>28575</xdr:rowOff>
    </xdr:from>
    <xdr:to>
      <xdr:col>3</xdr:col>
      <xdr:colOff>539732</xdr:colOff>
      <xdr:row>22</xdr:row>
      <xdr:rowOff>316575</xdr:rowOff>
    </xdr:to>
    <xdr:sp macro="" textlink="">
      <xdr:nvSpPr>
        <xdr:cNvPr id="12" name="Ovaal 11">
          <a:extLst>
            <a:ext uri="{FF2B5EF4-FFF2-40B4-BE49-F238E27FC236}">
              <a16:creationId xmlns:a16="http://schemas.microsoft.com/office/drawing/2014/main" id="{684D1235-0A3D-470F-B1FD-EA67A634FC3D}"/>
            </a:ext>
          </a:extLst>
        </xdr:cNvPr>
        <xdr:cNvSpPr/>
      </xdr:nvSpPr>
      <xdr:spPr>
        <a:xfrm>
          <a:off x="2137682" y="8029575"/>
          <a:ext cx="288000" cy="288000"/>
        </a:xfrm>
        <a:prstGeom prst="ellipse">
          <a:avLst/>
        </a:prstGeom>
        <a:solidFill>
          <a:srgbClr val="778254"/>
        </a:solidFill>
        <a:ln>
          <a:solidFill>
            <a:srgbClr val="7782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NL" sz="1800">
              <a:latin typeface="Aharoni" pitchFamily="2" charset="-79"/>
              <a:cs typeface="Aharoni" pitchFamily="2" charset="-79"/>
            </a:rPr>
            <a:t>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Unit%20Food%20&amp;%20Horeca\40)%20Bakkerij%20unit\10)%20Assortiment\Overig\Prijzengamma.xlsx" TargetMode="External"/><Relationship Id="rId1" Type="http://schemas.openxmlformats.org/officeDocument/2006/relationships/externalLinkPath" Target="/Unit%20Food%20&amp;%20Horeca/40)%20Bakkerij%20unit/10)%20Assortiment/Overig/Prijzengam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>
        <row r="1">
          <cell r="C1" t="str">
            <v>;2;0)</v>
          </cell>
          <cell r="D1" t="str">
            <v>IKP hema- jumbo</v>
          </cell>
        </row>
        <row r="2">
          <cell r="D2" t="str">
            <v>IKP BACU</v>
          </cell>
        </row>
        <row r="5">
          <cell r="C5" t="str">
            <v>art.nr.</v>
          </cell>
          <cell r="D5" t="str">
            <v>omschrijving</v>
          </cell>
          <cell r="E5" t="str">
            <v xml:space="preserve">VKP </v>
          </cell>
          <cell r="F5" t="str">
            <v>IKP</v>
          </cell>
          <cell r="G5" t="str">
            <v>btw</v>
          </cell>
          <cell r="H5" t="str">
            <v>VKP ex btw</v>
          </cell>
          <cell r="I5" t="str">
            <v>MARGE EV</v>
          </cell>
          <cell r="J5" t="str">
            <v>MARG% EV</v>
          </cell>
          <cell r="K5" t="str">
            <v>MARGE AB</v>
          </cell>
          <cell r="L5" t="str">
            <v>MARG% AB</v>
          </cell>
          <cell r="M5" t="str">
            <v xml:space="preserve">VKP </v>
          </cell>
        </row>
        <row r="6">
          <cell r="F6" t="str">
            <v>HEMA</v>
          </cell>
        </row>
        <row r="7">
          <cell r="C7" t="str">
            <v>HEMA</v>
          </cell>
          <cell r="F7" t="str">
            <v>colli</v>
          </cell>
        </row>
        <row r="8">
          <cell r="E8" t="str">
            <v xml:space="preserve">HUIDIG </v>
          </cell>
          <cell r="F8" t="str">
            <v xml:space="preserve">HUIDIG </v>
          </cell>
          <cell r="G8" t="str">
            <v xml:space="preserve">HUIDIG </v>
          </cell>
          <cell r="H8" t="str">
            <v xml:space="preserve">HUIDIG </v>
          </cell>
          <cell r="I8" t="str">
            <v xml:space="preserve">HUIDIG </v>
          </cell>
          <cell r="J8" t="str">
            <v xml:space="preserve">HUIDIG </v>
          </cell>
          <cell r="K8" t="str">
            <v xml:space="preserve">HUIDIG </v>
          </cell>
          <cell r="L8" t="str">
            <v xml:space="preserve">HUIDIG </v>
          </cell>
          <cell r="M8" t="str">
            <v>NIEUW</v>
          </cell>
        </row>
        <row r="9">
          <cell r="D9" t="str">
            <v>KLEIN GEBAK</v>
          </cell>
        </row>
        <row r="10">
          <cell r="C10">
            <v>6311010</v>
          </cell>
          <cell r="D10" t="str">
            <v>Tompouce</v>
          </cell>
          <cell r="E10">
            <v>0.95</v>
          </cell>
          <cell r="F10">
            <v>0.65511861050147902</v>
          </cell>
          <cell r="G10">
            <v>0.09</v>
          </cell>
          <cell r="H10">
            <v>0.87155963302752293</v>
          </cell>
          <cell r="I10">
            <v>0.21644102252604391</v>
          </cell>
          <cell r="J10">
            <v>0.22783265529057256</v>
          </cell>
          <cell r="K10">
            <v>0.206815</v>
          </cell>
          <cell r="L10">
            <v>0.2177</v>
          </cell>
          <cell r="M10">
            <v>0.99</v>
          </cell>
        </row>
        <row r="11">
          <cell r="C11">
            <v>6310011</v>
          </cell>
          <cell r="D11" t="str">
            <v>Luxe tompouce</v>
          </cell>
          <cell r="E11">
            <v>1.8</v>
          </cell>
          <cell r="F11">
            <v>1.1529031965747776</v>
          </cell>
          <cell r="G11">
            <v>0.09</v>
          </cell>
          <cell r="H11">
            <v>1.6513761467889909</v>
          </cell>
          <cell r="I11">
            <v>0.49847295021421334</v>
          </cell>
          <cell r="J11">
            <v>0.27692941678567407</v>
          </cell>
          <cell r="K11">
            <v>0.39186000000000004</v>
          </cell>
          <cell r="L11">
            <v>0.2177</v>
          </cell>
          <cell r="M11">
            <v>1.59</v>
          </cell>
        </row>
        <row r="12">
          <cell r="C12">
            <v>6310133</v>
          </cell>
          <cell r="D12" t="str">
            <v>Luxe aardbeien tompouce</v>
          </cell>
          <cell r="E12">
            <v>1.8</v>
          </cell>
          <cell r="F12">
            <v>0.93280006443566088</v>
          </cell>
          <cell r="G12">
            <v>0.09</v>
          </cell>
          <cell r="H12">
            <v>1.6513761467889909</v>
          </cell>
          <cell r="I12">
            <v>0.71857608235333004</v>
          </cell>
          <cell r="J12">
            <v>0.39920893464073892</v>
          </cell>
          <cell r="K12">
            <v>0.39186000000000004</v>
          </cell>
          <cell r="L12">
            <v>0.2177</v>
          </cell>
          <cell r="M12">
            <v>1.29</v>
          </cell>
        </row>
        <row r="13">
          <cell r="C13">
            <v>6310134</v>
          </cell>
          <cell r="D13" t="str">
            <v>L1 Mokka gebakje</v>
          </cell>
          <cell r="E13">
            <v>2.5</v>
          </cell>
          <cell r="F13">
            <v>1.2438309717094425</v>
          </cell>
          <cell r="G13">
            <v>0.09</v>
          </cell>
          <cell r="H13">
            <v>2.2935779816513762</v>
          </cell>
          <cell r="I13">
            <v>1.0497470099419337</v>
          </cell>
          <cell r="J13">
            <v>0.41989880397677348</v>
          </cell>
          <cell r="K13">
            <v>0.54425000000000001</v>
          </cell>
          <cell r="L13">
            <v>0.2177</v>
          </cell>
          <cell r="M13">
            <v>2.59</v>
          </cell>
        </row>
        <row r="14">
          <cell r="C14">
            <v>6310135</v>
          </cell>
          <cell r="D14" t="str">
            <v>L1 Choco gebakje</v>
          </cell>
          <cell r="E14">
            <v>2.5</v>
          </cell>
          <cell r="F14">
            <v>1.3970978904354565</v>
          </cell>
          <cell r="G14">
            <v>0.09</v>
          </cell>
          <cell r="H14">
            <v>2.2935779816513762</v>
          </cell>
          <cell r="I14">
            <v>0.89648009121591965</v>
          </cell>
          <cell r="J14">
            <v>0.35859203648636784</v>
          </cell>
          <cell r="K14">
            <v>0.54425000000000001</v>
          </cell>
          <cell r="L14">
            <v>0.2177</v>
          </cell>
          <cell r="M14">
            <v>2.59</v>
          </cell>
        </row>
        <row r="15">
          <cell r="C15">
            <v>6310136</v>
          </cell>
          <cell r="D15" t="str">
            <v xml:space="preserve">Vanille slagroomgebakje </v>
          </cell>
          <cell r="E15">
            <v>2.5</v>
          </cell>
          <cell r="F15">
            <v>1.3392018113599036</v>
          </cell>
          <cell r="G15">
            <v>0.09</v>
          </cell>
          <cell r="H15">
            <v>2.2935779816513762</v>
          </cell>
          <cell r="I15">
            <v>0.95437617029147259</v>
          </cell>
          <cell r="J15">
            <v>0.38175046811658903</v>
          </cell>
          <cell r="K15">
            <v>0.54425000000000001</v>
          </cell>
          <cell r="L15">
            <v>0.2177</v>
          </cell>
          <cell r="M15">
            <v>2.59</v>
          </cell>
        </row>
        <row r="16">
          <cell r="C16">
            <v>6310098</v>
          </cell>
          <cell r="D16" t="str">
            <v xml:space="preserve">Aardbeien gebakje </v>
          </cell>
          <cell r="E16">
            <v>2.75</v>
          </cell>
          <cell r="F16">
            <v>1.7512690874305381</v>
          </cell>
          <cell r="G16">
            <v>0.09</v>
          </cell>
          <cell r="H16">
            <v>2.522935779816514</v>
          </cell>
          <cell r="I16">
            <v>0.77166669238597585</v>
          </cell>
          <cell r="J16">
            <v>0.28060606995853665</v>
          </cell>
          <cell r="K16">
            <v>0.59867500000000007</v>
          </cell>
          <cell r="L16">
            <v>0.2177</v>
          </cell>
          <cell r="M16">
            <v>2.79</v>
          </cell>
        </row>
        <row r="17">
          <cell r="C17">
            <v>6310105</v>
          </cell>
          <cell r="D17" t="str">
            <v>Dripcake mini</v>
          </cell>
          <cell r="E17">
            <v>3</v>
          </cell>
          <cell r="F17">
            <v>2.1699688628079308</v>
          </cell>
          <cell r="G17">
            <v>0.09</v>
          </cell>
          <cell r="H17">
            <v>2.7522935779816513</v>
          </cell>
          <cell r="I17">
            <v>0.58232471517372053</v>
          </cell>
          <cell r="J17">
            <v>0.19410823839124017</v>
          </cell>
          <cell r="K17">
            <v>0.65310000000000001</v>
          </cell>
          <cell r="L17">
            <v>0.2177</v>
          </cell>
          <cell r="M17">
            <v>2.99</v>
          </cell>
        </row>
        <row r="18">
          <cell r="C18">
            <v>6311890</v>
          </cell>
          <cell r="D18" t="str">
            <v>L1 Appelbol</v>
          </cell>
          <cell r="E18">
            <v>2.5</v>
          </cell>
          <cell r="F18">
            <v>1.5601436883880988</v>
          </cell>
          <cell r="G18">
            <v>0.09</v>
          </cell>
          <cell r="H18">
            <v>2.2935779816513762</v>
          </cell>
          <cell r="I18">
            <v>0.73343429326327736</v>
          </cell>
          <cell r="J18">
            <v>0.29337371730531092</v>
          </cell>
          <cell r="K18">
            <v>0.54425000000000001</v>
          </cell>
          <cell r="L18">
            <v>0.2177</v>
          </cell>
          <cell r="M18">
            <v>2.59</v>
          </cell>
        </row>
        <row r="19">
          <cell r="C19">
            <v>6311898</v>
          </cell>
          <cell r="D19" t="str">
            <v>L14 Macarons</v>
          </cell>
          <cell r="E19">
            <v>6.75</v>
          </cell>
          <cell r="F19">
            <v>4.3041290729808548</v>
          </cell>
          <cell r="G19">
            <v>0.09</v>
          </cell>
          <cell r="H19">
            <v>6.192660550458716</v>
          </cell>
          <cell r="I19">
            <v>1.8885314774778612</v>
          </cell>
          <cell r="J19">
            <v>0.27978244110783129</v>
          </cell>
          <cell r="K19">
            <v>1.4694750000000001</v>
          </cell>
          <cell r="L19">
            <v>0.2177</v>
          </cell>
          <cell r="M19">
            <v>6.79</v>
          </cell>
        </row>
        <row r="20">
          <cell r="C20">
            <v>6311478</v>
          </cell>
          <cell r="D20" t="str">
            <v>L3 Tomsoesjes</v>
          </cell>
          <cell r="E20">
            <v>4</v>
          </cell>
          <cell r="F20">
            <v>2.6503569358302261</v>
          </cell>
          <cell r="G20">
            <v>0.09</v>
          </cell>
          <cell r="H20">
            <v>3.669724770642202</v>
          </cell>
          <cell r="I20">
            <v>1.0193678348119759</v>
          </cell>
          <cell r="J20">
            <v>0.25484195870299398</v>
          </cell>
          <cell r="K20">
            <v>0.87080000000000002</v>
          </cell>
          <cell r="L20">
            <v>0.2177</v>
          </cell>
          <cell r="M20">
            <v>3.99</v>
          </cell>
        </row>
        <row r="21">
          <cell r="C21">
            <v>6311472</v>
          </cell>
          <cell r="D21" t="str">
            <v>L3 Slagroomsoesjes</v>
          </cell>
          <cell r="E21">
            <v>4</v>
          </cell>
          <cell r="F21">
            <v>2.6533946202359213</v>
          </cell>
          <cell r="G21">
            <v>0.09</v>
          </cell>
          <cell r="H21">
            <v>3.669724770642202</v>
          </cell>
          <cell r="I21">
            <v>1.0163301504062807</v>
          </cell>
          <cell r="J21">
            <v>0.25408253760157018</v>
          </cell>
          <cell r="K21">
            <v>0.87080000000000002</v>
          </cell>
          <cell r="L21">
            <v>0.2177</v>
          </cell>
          <cell r="M21">
            <v>3.99</v>
          </cell>
        </row>
        <row r="22">
          <cell r="C22">
            <v>6310114</v>
          </cell>
          <cell r="D22" t="str">
            <v>Kleine gebakjes mix vegan</v>
          </cell>
          <cell r="E22">
            <v>15</v>
          </cell>
          <cell r="F22">
            <v>9.2472315018738964</v>
          </cell>
          <cell r="G22">
            <v>0.09</v>
          </cell>
          <cell r="H22">
            <v>13.761467889908257</v>
          </cell>
          <cell r="I22">
            <v>4.5142363880343606</v>
          </cell>
          <cell r="J22">
            <v>0.30094909253562402</v>
          </cell>
          <cell r="K22">
            <v>3.2655000000000003</v>
          </cell>
          <cell r="L22">
            <v>0.2177</v>
          </cell>
          <cell r="M22">
            <v>14.99</v>
          </cell>
        </row>
        <row r="23">
          <cell r="D23" t="str">
            <v>SCHNITT</v>
          </cell>
        </row>
        <row r="24">
          <cell r="C24">
            <v>6322100</v>
          </cell>
          <cell r="D24" t="str">
            <v>Slagroomschnitt</v>
          </cell>
          <cell r="E24">
            <v>7.5</v>
          </cell>
          <cell r="F24">
            <v>4.6414321492921253</v>
          </cell>
          <cell r="G24">
            <v>0.09</v>
          </cell>
          <cell r="H24">
            <v>6.8807339449541285</v>
          </cell>
          <cell r="I24">
            <v>2.2393017956620032</v>
          </cell>
          <cell r="J24">
            <v>0.29857357275493374</v>
          </cell>
          <cell r="K24">
            <v>1.6327500000000001</v>
          </cell>
          <cell r="L24">
            <v>0.2177</v>
          </cell>
          <cell r="M24">
            <v>7.59</v>
          </cell>
        </row>
        <row r="25">
          <cell r="C25">
            <v>6322126</v>
          </cell>
          <cell r="D25" t="str">
            <v>L1 Mokkaschnitt</v>
          </cell>
          <cell r="E25">
            <v>7.5</v>
          </cell>
          <cell r="F25">
            <v>4.6421606769758554</v>
          </cell>
          <cell r="G25">
            <v>0.09</v>
          </cell>
          <cell r="H25">
            <v>6.8807339449541285</v>
          </cell>
          <cell r="I25">
            <v>2.2385732679782731</v>
          </cell>
          <cell r="J25">
            <v>0.29847643573043642</v>
          </cell>
          <cell r="K25">
            <v>1.6327500000000001</v>
          </cell>
          <cell r="L25">
            <v>0.2177</v>
          </cell>
          <cell r="M25">
            <v>7.59</v>
          </cell>
        </row>
        <row r="26">
          <cell r="C26">
            <v>6322107</v>
          </cell>
          <cell r="D26" t="str">
            <v>Drie kleuren slagroomschnitt</v>
          </cell>
          <cell r="E26">
            <v>7.5</v>
          </cell>
          <cell r="F26">
            <v>4.58823565787044</v>
          </cell>
          <cell r="G26">
            <v>0.09</v>
          </cell>
          <cell r="H26">
            <v>6.8807339449541285</v>
          </cell>
          <cell r="I26">
            <v>2.2924982870836885</v>
          </cell>
          <cell r="J26">
            <v>0.30566643827782514</v>
          </cell>
          <cell r="K26">
            <v>1.6327500000000001</v>
          </cell>
          <cell r="L26">
            <v>0.2177</v>
          </cell>
          <cell r="M26">
            <v>7.59</v>
          </cell>
        </row>
        <row r="27">
          <cell r="C27">
            <v>6320004</v>
          </cell>
          <cell r="D27" t="str">
            <v>Chocolade schnitt</v>
          </cell>
          <cell r="E27">
            <v>7.5</v>
          </cell>
          <cell r="F27">
            <v>4.2334198844203046</v>
          </cell>
          <cell r="G27">
            <v>0.09</v>
          </cell>
          <cell r="H27">
            <v>6.8807339449541285</v>
          </cell>
          <cell r="I27">
            <v>2.6473140605338239</v>
          </cell>
          <cell r="J27">
            <v>0.35297520807117649</v>
          </cell>
          <cell r="K27">
            <v>1.6327500000000001</v>
          </cell>
          <cell r="L27">
            <v>0.2177</v>
          </cell>
          <cell r="M27">
            <v>7.59</v>
          </cell>
        </row>
        <row r="28">
          <cell r="C28">
            <v>6320002</v>
          </cell>
          <cell r="D28" t="str">
            <v>Aardbeienslof</v>
          </cell>
          <cell r="E28">
            <v>8</v>
          </cell>
          <cell r="F28">
            <v>4.5655024572043255</v>
          </cell>
          <cell r="G28">
            <v>0.09</v>
          </cell>
          <cell r="H28">
            <v>7.3394495412844041</v>
          </cell>
          <cell r="I28">
            <v>2.7739470840800786</v>
          </cell>
          <cell r="J28">
            <v>0.34674338551000983</v>
          </cell>
          <cell r="K28">
            <v>1.7416</v>
          </cell>
          <cell r="L28">
            <v>0.2177</v>
          </cell>
          <cell r="M28">
            <v>7.99</v>
          </cell>
        </row>
        <row r="29">
          <cell r="D29" t="str">
            <v>TAART</v>
          </cell>
        </row>
        <row r="30">
          <cell r="C30">
            <v>6333010</v>
          </cell>
          <cell r="D30" t="str">
            <v>Slagroomtaart confetti 8 p.</v>
          </cell>
          <cell r="E30">
            <v>15</v>
          </cell>
          <cell r="F30">
            <v>8.0794801999777928</v>
          </cell>
          <cell r="G30">
            <v>0.09</v>
          </cell>
          <cell r="H30">
            <v>13.761467889908257</v>
          </cell>
          <cell r="I30">
            <v>5.6819876899304642</v>
          </cell>
          <cell r="J30">
            <v>0.37879917932869761</v>
          </cell>
          <cell r="K30">
            <v>3.2655000000000003</v>
          </cell>
          <cell r="L30">
            <v>0.2177</v>
          </cell>
          <cell r="M30">
            <v>14.99</v>
          </cell>
        </row>
        <row r="31">
          <cell r="C31">
            <v>6333680</v>
          </cell>
          <cell r="D31" t="str">
            <v>Slagroomtaart XL confetti 15 p.</v>
          </cell>
          <cell r="E31">
            <v>22</v>
          </cell>
          <cell r="F31">
            <v>11.799570630697275</v>
          </cell>
          <cell r="G31">
            <v>0.09</v>
          </cell>
          <cell r="H31">
            <v>20.183486238532112</v>
          </cell>
          <cell r="I31">
            <v>8.3839156078348367</v>
          </cell>
          <cell r="J31">
            <v>0.38108707308340167</v>
          </cell>
          <cell r="K31">
            <v>4.7894000000000005</v>
          </cell>
          <cell r="L31">
            <v>0.2177</v>
          </cell>
          <cell r="M31">
            <v>21.99</v>
          </cell>
        </row>
        <row r="32">
          <cell r="C32">
            <v>6330044</v>
          </cell>
          <cell r="D32" t="str">
            <v>Slagroomtaart klassiek</v>
          </cell>
          <cell r="E32">
            <v>15</v>
          </cell>
          <cell r="F32">
            <v>8.0616475551221107</v>
          </cell>
          <cell r="G32">
            <v>0.09</v>
          </cell>
          <cell r="H32">
            <v>13.761467889908257</v>
          </cell>
          <cell r="I32">
            <v>5.6998203347861462</v>
          </cell>
          <cell r="J32">
            <v>0.37998802231907641</v>
          </cell>
          <cell r="K32">
            <v>3.2655000000000003</v>
          </cell>
          <cell r="L32">
            <v>0.2177</v>
          </cell>
          <cell r="M32">
            <v>14.99</v>
          </cell>
        </row>
        <row r="33">
          <cell r="C33">
            <v>6330050</v>
          </cell>
          <cell r="D33" t="str">
            <v>Slagroomtaart XL klassiek 15 p.</v>
          </cell>
          <cell r="E33">
            <v>22</v>
          </cell>
          <cell r="F33">
            <v>11.955830442589194</v>
          </cell>
          <cell r="G33">
            <v>0.09</v>
          </cell>
          <cell r="H33">
            <v>20.183486238532112</v>
          </cell>
          <cell r="I33">
            <v>8.2276557959429173</v>
          </cell>
          <cell r="J33">
            <v>0.37398435436104172</v>
          </cell>
          <cell r="K33">
            <v>4.7894000000000005</v>
          </cell>
          <cell r="L33">
            <v>0.2177</v>
          </cell>
          <cell r="M33">
            <v>21.99</v>
          </cell>
        </row>
        <row r="34">
          <cell r="C34">
            <v>6330106</v>
          </cell>
          <cell r="D34" t="str">
            <v>Slagroomtaart aardbeien</v>
          </cell>
          <cell r="E34">
            <v>15</v>
          </cell>
          <cell r="F34">
            <v>9.0083525257331942</v>
          </cell>
          <cell r="G34">
            <v>0.09</v>
          </cell>
          <cell r="H34">
            <v>13.761467889908257</v>
          </cell>
          <cell r="I34">
            <v>4.7531153641750628</v>
          </cell>
          <cell r="J34">
            <v>0.31687435761167088</v>
          </cell>
          <cell r="K34">
            <v>3.2655000000000003</v>
          </cell>
          <cell r="L34">
            <v>0.2177</v>
          </cell>
          <cell r="M34">
            <v>14.99</v>
          </cell>
        </row>
        <row r="35">
          <cell r="C35">
            <v>6340051</v>
          </cell>
          <cell r="D35" t="str">
            <v>Kale taart</v>
          </cell>
          <cell r="E35">
            <v>12</v>
          </cell>
          <cell r="F35">
            <v>7.4805484404935179</v>
          </cell>
          <cell r="G35">
            <v>0.09</v>
          </cell>
          <cell r="H35">
            <v>11.009174311926605</v>
          </cell>
          <cell r="I35">
            <v>3.5286258714330874</v>
          </cell>
          <cell r="J35">
            <v>0.2940521559527573</v>
          </cell>
          <cell r="K35">
            <v>2.6124000000000001</v>
          </cell>
          <cell r="L35">
            <v>0.2177</v>
          </cell>
          <cell r="M35">
            <v>11.99</v>
          </cell>
        </row>
        <row r="36">
          <cell r="C36">
            <v>6333520</v>
          </cell>
          <cell r="D36" t="str">
            <v>Mokkaslagroomtaart</v>
          </cell>
          <cell r="E36">
            <v>15</v>
          </cell>
          <cell r="F36">
            <v>8.0959255601490092</v>
          </cell>
          <cell r="G36">
            <v>0.09</v>
          </cell>
          <cell r="H36">
            <v>13.761467889908257</v>
          </cell>
          <cell r="I36">
            <v>5.6655423297592478</v>
          </cell>
          <cell r="J36">
            <v>0.37770282198394983</v>
          </cell>
          <cell r="K36">
            <v>3.2655000000000003</v>
          </cell>
          <cell r="L36">
            <v>0.2177</v>
          </cell>
          <cell r="M36">
            <v>14.99</v>
          </cell>
        </row>
        <row r="37">
          <cell r="C37">
            <v>6344157</v>
          </cell>
          <cell r="D37" t="str">
            <v xml:space="preserve">L1 Red velvet taart </v>
          </cell>
          <cell r="E37">
            <v>15</v>
          </cell>
          <cell r="F37">
            <v>10.245738256007193</v>
          </cell>
          <cell r="G37">
            <v>0.09</v>
          </cell>
          <cell r="H37">
            <v>13.761467889908257</v>
          </cell>
          <cell r="I37">
            <v>3.5157296339010635</v>
          </cell>
          <cell r="J37">
            <v>0.23438197559340423</v>
          </cell>
          <cell r="K37">
            <v>3.2655000000000003</v>
          </cell>
          <cell r="L37">
            <v>0.2177</v>
          </cell>
          <cell r="M37">
            <v>14.99</v>
          </cell>
        </row>
        <row r="38">
          <cell r="C38">
            <v>6340053</v>
          </cell>
          <cell r="D38" t="str">
            <v>L1 Appeltaart</v>
          </cell>
          <cell r="E38">
            <v>12</v>
          </cell>
          <cell r="F38">
            <v>7.4029304109836609</v>
          </cell>
          <cell r="G38">
            <v>0.09</v>
          </cell>
          <cell r="H38">
            <v>11.009174311926605</v>
          </cell>
          <cell r="I38">
            <v>3.6062439009429443</v>
          </cell>
          <cell r="J38">
            <v>0.30052032507857868</v>
          </cell>
          <cell r="K38">
            <v>2.6124000000000001</v>
          </cell>
          <cell r="L38">
            <v>0.2177</v>
          </cell>
          <cell r="M38">
            <v>11.99</v>
          </cell>
        </row>
        <row r="39">
          <cell r="C39">
            <v>6340055</v>
          </cell>
          <cell r="D39" t="str">
            <v xml:space="preserve">L1 Appeltaart half </v>
          </cell>
          <cell r="E39">
            <v>6.75</v>
          </cell>
          <cell r="F39">
            <v>4.0743779389324146</v>
          </cell>
          <cell r="G39">
            <v>0.09</v>
          </cell>
          <cell r="H39">
            <v>6.192660550458716</v>
          </cell>
          <cell r="I39">
            <v>2.1182826115263014</v>
          </cell>
          <cell r="J39">
            <v>0.31381964615204466</v>
          </cell>
          <cell r="K39">
            <v>1.4694750000000001</v>
          </cell>
          <cell r="L39">
            <v>0.2177</v>
          </cell>
          <cell r="M39">
            <v>6.79</v>
          </cell>
        </row>
        <row r="40">
          <cell r="C40">
            <v>6344720</v>
          </cell>
          <cell r="D40" t="str">
            <v>L1 Appelkruimeltaart vegan</v>
          </cell>
          <cell r="E40">
            <v>6</v>
          </cell>
          <cell r="F40">
            <v>3.4952549605368795</v>
          </cell>
          <cell r="G40">
            <v>0.09</v>
          </cell>
          <cell r="H40">
            <v>5.5045871559633026</v>
          </cell>
          <cell r="I40">
            <v>2.0093321954264232</v>
          </cell>
          <cell r="J40">
            <v>0.33488869923773718</v>
          </cell>
          <cell r="K40">
            <v>1.3062</v>
          </cell>
          <cell r="L40">
            <v>0.2177</v>
          </cell>
          <cell r="M40">
            <v>5.99</v>
          </cell>
        </row>
        <row r="41">
          <cell r="C41">
            <v>6344740</v>
          </cell>
          <cell r="D41" t="str">
            <v>L1 Hazelnootschuimtaart</v>
          </cell>
          <cell r="E41">
            <v>9.25</v>
          </cell>
          <cell r="F41">
            <v>5.8054245713073751</v>
          </cell>
          <cell r="G41">
            <v>0.09</v>
          </cell>
          <cell r="H41">
            <v>8.4862385321100913</v>
          </cell>
          <cell r="I41">
            <v>2.6808139608027162</v>
          </cell>
          <cell r="J41">
            <v>0.28981772549218554</v>
          </cell>
          <cell r="K41">
            <v>2.013725</v>
          </cell>
          <cell r="L41">
            <v>0.2177</v>
          </cell>
          <cell r="M41">
            <v>9.2899999999999991</v>
          </cell>
        </row>
        <row r="42">
          <cell r="C42">
            <v>6344160</v>
          </cell>
          <cell r="D42" t="str">
            <v>L1  Chocoladetaart</v>
          </cell>
          <cell r="E42">
            <v>8</v>
          </cell>
          <cell r="F42">
            <v>5.4895666418183344</v>
          </cell>
          <cell r="G42">
            <v>0.09</v>
          </cell>
          <cell r="H42">
            <v>7.3394495412844041</v>
          </cell>
          <cell r="I42">
            <v>1.8498828994660697</v>
          </cell>
          <cell r="J42">
            <v>0.23123536243325871</v>
          </cell>
          <cell r="K42">
            <v>1.7416</v>
          </cell>
          <cell r="L42">
            <v>0.2177</v>
          </cell>
          <cell r="M42">
            <v>7.99</v>
          </cell>
        </row>
        <row r="43">
          <cell r="C43">
            <v>6340022</v>
          </cell>
          <cell r="D43" t="str">
            <v>L1 Chocoladetaart XL</v>
          </cell>
          <cell r="E43">
            <v>15.5</v>
          </cell>
          <cell r="F43">
            <v>8.6767955207069072</v>
          </cell>
          <cell r="G43">
            <v>0.09</v>
          </cell>
          <cell r="H43">
            <v>14.220183486238533</v>
          </cell>
          <cell r="I43">
            <v>5.5433879655316254</v>
          </cell>
          <cell r="J43">
            <v>0.35763793326010485</v>
          </cell>
          <cell r="K43">
            <v>3.3743500000000002</v>
          </cell>
          <cell r="L43">
            <v>0.2177</v>
          </cell>
          <cell r="M43">
            <v>15.99</v>
          </cell>
        </row>
        <row r="44">
          <cell r="C44">
            <v>6340017</v>
          </cell>
          <cell r="D44" t="str">
            <v>L1 Cheesecake citroen meringue</v>
          </cell>
          <cell r="E44">
            <v>11</v>
          </cell>
          <cell r="F44">
            <v>6.6831668163834124</v>
          </cell>
          <cell r="G44">
            <v>0.09</v>
          </cell>
          <cell r="H44">
            <v>10.091743119266056</v>
          </cell>
          <cell r="I44">
            <v>3.4085763028826435</v>
          </cell>
          <cell r="J44">
            <v>0.30987057298933124</v>
          </cell>
          <cell r="K44">
            <v>2.3947000000000003</v>
          </cell>
          <cell r="L44">
            <v>0.2177</v>
          </cell>
          <cell r="M44">
            <v>10.99</v>
          </cell>
        </row>
        <row r="45">
          <cell r="C45">
            <v>6340034</v>
          </cell>
          <cell r="D45" t="str">
            <v>L1 Carrotcake taart</v>
          </cell>
          <cell r="E45">
            <v>12</v>
          </cell>
          <cell r="F45">
            <v>7.1180000000000003</v>
          </cell>
          <cell r="G45">
            <v>0.09</v>
          </cell>
          <cell r="H45">
            <v>11.009174311926605</v>
          </cell>
          <cell r="I45">
            <v>3.8911743119266049</v>
          </cell>
          <cell r="J45">
            <v>0.32426452599388372</v>
          </cell>
          <cell r="K45">
            <v>2.6124000000000001</v>
          </cell>
          <cell r="L45">
            <v>0.2177</v>
          </cell>
          <cell r="M45">
            <v>11.99</v>
          </cell>
        </row>
        <row r="46">
          <cell r="C46">
            <v>6310121</v>
          </cell>
          <cell r="D46" t="str">
            <v xml:space="preserve">Dino drie kleuren cake </v>
          </cell>
          <cell r="E46">
            <v>15.5</v>
          </cell>
          <cell r="F46">
            <v>9.6077792382957981</v>
          </cell>
          <cell r="G46">
            <v>0.09</v>
          </cell>
          <cell r="H46">
            <v>14.220183486238533</v>
          </cell>
          <cell r="I46">
            <v>4.6124042479427345</v>
          </cell>
          <cell r="J46">
            <v>0.29757446760920869</v>
          </cell>
          <cell r="K46">
            <v>3.3743500000000002</v>
          </cell>
          <cell r="L46">
            <v>0.2177</v>
          </cell>
          <cell r="M46">
            <v>15.99</v>
          </cell>
        </row>
        <row r="47">
          <cell r="C47">
            <v>6310113</v>
          </cell>
          <cell r="D47" t="str">
            <v xml:space="preserve">Regenboog drie kleuren cake </v>
          </cell>
          <cell r="E47">
            <v>15.5</v>
          </cell>
          <cell r="F47">
            <v>9.6077792382957981</v>
          </cell>
          <cell r="G47">
            <v>0.09</v>
          </cell>
          <cell r="H47">
            <v>14.220183486238533</v>
          </cell>
          <cell r="I47">
            <v>4.6124042479427345</v>
          </cell>
          <cell r="J47">
            <v>0.29757446760920869</v>
          </cell>
          <cell r="K47">
            <v>3.3743500000000002</v>
          </cell>
          <cell r="L47">
            <v>0.2177</v>
          </cell>
          <cell r="M47">
            <v>15.99</v>
          </cell>
        </row>
        <row r="48">
          <cell r="D48" t="str">
            <v>KINDERTAART</v>
          </cell>
        </row>
        <row r="49">
          <cell r="C49">
            <v>6330002</v>
          </cell>
          <cell r="D49" t="str">
            <v>Kinderboltaart prinses</v>
          </cell>
          <cell r="E49">
            <v>18</v>
          </cell>
          <cell r="F49">
            <v>10.775781128077988</v>
          </cell>
          <cell r="G49">
            <v>0.09</v>
          </cell>
          <cell r="H49">
            <v>16.513761467889907</v>
          </cell>
          <cell r="I49">
            <v>5.7379803398119194</v>
          </cell>
          <cell r="J49">
            <v>0.31877668554510663</v>
          </cell>
          <cell r="K49">
            <v>3.9186000000000001</v>
          </cell>
          <cell r="L49">
            <v>0.2177</v>
          </cell>
          <cell r="M49">
            <v>17.989999999999998</v>
          </cell>
        </row>
        <row r="50">
          <cell r="C50">
            <v>6330062</v>
          </cell>
          <cell r="D50" t="str">
            <v>L1 Leeuwentaart</v>
          </cell>
          <cell r="E50">
            <v>18</v>
          </cell>
          <cell r="F50">
            <v>9.2559522531688181</v>
          </cell>
          <cell r="G50">
            <v>0.09</v>
          </cell>
          <cell r="H50">
            <v>16.513761467889907</v>
          </cell>
          <cell r="I50">
            <v>7.2578092147210889</v>
          </cell>
          <cell r="J50">
            <v>0.40321162304006047</v>
          </cell>
          <cell r="K50">
            <v>3.9186000000000001</v>
          </cell>
          <cell r="L50">
            <v>0.2177</v>
          </cell>
          <cell r="M50">
            <v>17.989999999999998</v>
          </cell>
        </row>
        <row r="51">
          <cell r="C51">
            <v>6330099</v>
          </cell>
          <cell r="D51" t="str">
            <v>L1 Regenboog taart</v>
          </cell>
          <cell r="E51">
            <v>18</v>
          </cell>
          <cell r="F51">
            <v>9.7780587884082433</v>
          </cell>
          <cell r="G51">
            <v>0.09</v>
          </cell>
          <cell r="H51">
            <v>16.513761467889907</v>
          </cell>
          <cell r="I51">
            <v>6.7357026794816637</v>
          </cell>
          <cell r="J51">
            <v>0.37420570441564799</v>
          </cell>
          <cell r="K51">
            <v>3.9186000000000001</v>
          </cell>
          <cell r="L51">
            <v>0.2177</v>
          </cell>
          <cell r="M51">
            <v>17.989999999999998</v>
          </cell>
        </row>
        <row r="52">
          <cell r="D52" t="str">
            <v>VLAAI</v>
          </cell>
        </row>
        <row r="53">
          <cell r="C53">
            <v>6355627</v>
          </cell>
          <cell r="D53" t="str">
            <v>Luxe Schwarzwalder vlaai</v>
          </cell>
          <cell r="E53">
            <v>17</v>
          </cell>
          <cell r="F53">
            <v>10.919083313533973</v>
          </cell>
          <cell r="G53">
            <v>0.09</v>
          </cell>
          <cell r="H53">
            <v>15.596330275229358</v>
          </cell>
          <cell r="I53">
            <v>4.6772469616953849</v>
          </cell>
          <cell r="J53">
            <v>0.27513217421737557</v>
          </cell>
          <cell r="K53">
            <v>3.7008999999999999</v>
          </cell>
          <cell r="L53">
            <v>0.2177</v>
          </cell>
          <cell r="M53">
            <v>16.989999999999998</v>
          </cell>
        </row>
        <row r="54">
          <cell r="C54">
            <v>6350037</v>
          </cell>
          <cell r="D54" t="str">
            <v>Luxe Skivlaai</v>
          </cell>
          <cell r="E54">
            <v>17</v>
          </cell>
          <cell r="F54">
            <v>11.552818290799348</v>
          </cell>
          <cell r="G54">
            <v>0.09</v>
          </cell>
          <cell r="H54">
            <v>15.596330275229358</v>
          </cell>
          <cell r="I54">
            <v>4.04351198443001</v>
          </cell>
          <cell r="J54">
            <v>0.23785364614294177</v>
          </cell>
          <cell r="K54">
            <v>3.7008999999999999</v>
          </cell>
          <cell r="L54">
            <v>0.2177</v>
          </cell>
          <cell r="M54">
            <v>16.989999999999998</v>
          </cell>
        </row>
        <row r="55">
          <cell r="C55">
            <v>6350022</v>
          </cell>
          <cell r="D55" t="str">
            <v>Luxe tompoucevlaai</v>
          </cell>
          <cell r="E55">
            <v>16</v>
          </cell>
          <cell r="F55">
            <v>10.527304007626686</v>
          </cell>
          <cell r="G55">
            <v>0.09</v>
          </cell>
          <cell r="H55">
            <v>14.678899082568808</v>
          </cell>
          <cell r="I55">
            <v>4.1515950749421222</v>
          </cell>
          <cell r="J55">
            <v>0.25947469218388264</v>
          </cell>
          <cell r="K55">
            <v>3.4832000000000001</v>
          </cell>
          <cell r="L55">
            <v>0.2177</v>
          </cell>
          <cell r="M55">
            <v>15.99</v>
          </cell>
        </row>
        <row r="56">
          <cell r="C56">
            <v>6355640</v>
          </cell>
          <cell r="D56" t="str">
            <v>Slagroomrijstevlaai</v>
          </cell>
          <cell r="E56">
            <v>16</v>
          </cell>
          <cell r="F56">
            <v>9.9165884171657339</v>
          </cell>
          <cell r="G56">
            <v>0.09</v>
          </cell>
          <cell r="H56">
            <v>14.678899082568808</v>
          </cell>
          <cell r="I56">
            <v>4.7623106654030742</v>
          </cell>
          <cell r="J56">
            <v>0.29764441658769214</v>
          </cell>
          <cell r="K56">
            <v>3.4832000000000001</v>
          </cell>
          <cell r="L56">
            <v>0.2177</v>
          </cell>
          <cell r="M56">
            <v>15.99</v>
          </cell>
        </row>
        <row r="57">
          <cell r="C57">
            <v>6355500</v>
          </cell>
          <cell r="D57" t="str">
            <v>Aardbeienslagroomvlaai</v>
          </cell>
          <cell r="E57">
            <v>16</v>
          </cell>
          <cell r="F57">
            <v>9.8280718810788166</v>
          </cell>
          <cell r="G57">
            <v>0.09</v>
          </cell>
          <cell r="H57">
            <v>14.678899082568808</v>
          </cell>
          <cell r="I57">
            <v>4.8508272014899916</v>
          </cell>
          <cell r="J57">
            <v>0.30317670009312447</v>
          </cell>
          <cell r="K57">
            <v>3.4832000000000001</v>
          </cell>
          <cell r="L57">
            <v>0.2177</v>
          </cell>
          <cell r="M57">
            <v>15.99</v>
          </cell>
        </row>
        <row r="58">
          <cell r="C58">
            <v>6355560</v>
          </cell>
          <cell r="D58" t="str">
            <v>Aardbeien bavaroisevlaai</v>
          </cell>
          <cell r="E58">
            <v>15</v>
          </cell>
          <cell r="F58">
            <v>8.7432642307533772</v>
          </cell>
          <cell r="G58">
            <v>0.09</v>
          </cell>
          <cell r="H58">
            <v>13.761467889908257</v>
          </cell>
          <cell r="I58">
            <v>5.0182036591548798</v>
          </cell>
          <cell r="J58">
            <v>0.33454691061032532</v>
          </cell>
          <cell r="K58">
            <v>3.2655000000000003</v>
          </cell>
          <cell r="L58">
            <v>0.2177</v>
          </cell>
          <cell r="M58">
            <v>14.99</v>
          </cell>
        </row>
        <row r="59">
          <cell r="C59">
            <v>6350038</v>
          </cell>
          <cell r="D59" t="str">
            <v>Bosvruchtenvlaai</v>
          </cell>
          <cell r="E59">
            <v>15</v>
          </cell>
          <cell r="F59">
            <v>9.2992183775816031</v>
          </cell>
          <cell r="G59">
            <v>0.09</v>
          </cell>
          <cell r="H59">
            <v>13.761467889908257</v>
          </cell>
          <cell r="I59">
            <v>4.4622495123266539</v>
          </cell>
          <cell r="J59">
            <v>0.29748330082177693</v>
          </cell>
          <cell r="K59">
            <v>3.2655000000000003</v>
          </cell>
          <cell r="L59">
            <v>0.2177</v>
          </cell>
          <cell r="M59">
            <v>14.99</v>
          </cell>
        </row>
        <row r="60">
          <cell r="C60">
            <v>6355550</v>
          </cell>
          <cell r="D60" t="str">
            <v>Vanille slagroomvlaai</v>
          </cell>
          <cell r="E60">
            <v>13.5</v>
          </cell>
          <cell r="F60">
            <v>8.7303199612309204</v>
          </cell>
          <cell r="G60">
            <v>0.09</v>
          </cell>
          <cell r="H60">
            <v>12.385321100917432</v>
          </cell>
          <cell r="I60">
            <v>3.6550011396865116</v>
          </cell>
          <cell r="J60">
            <v>0.27074082516196385</v>
          </cell>
          <cell r="K60">
            <v>2.9389500000000002</v>
          </cell>
          <cell r="L60">
            <v>0.2177</v>
          </cell>
          <cell r="M60">
            <v>13.99</v>
          </cell>
        </row>
        <row r="61">
          <cell r="C61">
            <v>6350031</v>
          </cell>
          <cell r="D61" t="str">
            <v>Luxe monchouvlaai</v>
          </cell>
          <cell r="E61">
            <v>11.5</v>
          </cell>
          <cell r="F61">
            <v>6.4829335781871613</v>
          </cell>
          <cell r="G61">
            <v>0.09</v>
          </cell>
          <cell r="H61">
            <v>10.55045871559633</v>
          </cell>
          <cell r="I61">
            <v>4.0675251374091683</v>
          </cell>
          <cell r="J61">
            <v>0.35369783803557986</v>
          </cell>
          <cell r="K61">
            <v>2.5035500000000002</v>
          </cell>
          <cell r="L61">
            <v>0.2177</v>
          </cell>
          <cell r="M61">
            <v>11.99</v>
          </cell>
        </row>
        <row r="62">
          <cell r="C62">
            <v>6350003</v>
          </cell>
          <cell r="D62" t="str">
            <v>L1 Kersenvlaai</v>
          </cell>
          <cell r="E62">
            <v>9.75</v>
          </cell>
          <cell r="F62">
            <v>5.6450316378956211</v>
          </cell>
          <cell r="G62">
            <v>0.09</v>
          </cell>
          <cell r="H62">
            <v>8.9449541284403669</v>
          </cell>
          <cell r="I62">
            <v>3.2999224905447457</v>
          </cell>
          <cell r="J62">
            <v>0.33845358877382009</v>
          </cell>
          <cell r="K62">
            <v>2.1225749999999999</v>
          </cell>
          <cell r="L62">
            <v>0.2177</v>
          </cell>
          <cell r="M62">
            <v>9.7899999999999991</v>
          </cell>
        </row>
        <row r="63">
          <cell r="C63">
            <v>6355260</v>
          </cell>
          <cell r="D63" t="str">
            <v>L1 Appelkruimelvlaai</v>
          </cell>
          <cell r="E63">
            <v>9.75</v>
          </cell>
          <cell r="F63">
            <v>4.7762373436281447</v>
          </cell>
          <cell r="G63">
            <v>0.09</v>
          </cell>
          <cell r="H63">
            <v>8.9449541284403669</v>
          </cell>
          <cell r="I63">
            <v>4.1687167848122222</v>
          </cell>
          <cell r="J63">
            <v>0.42756069587817663</v>
          </cell>
          <cell r="K63">
            <v>2.1225749999999999</v>
          </cell>
          <cell r="L63">
            <v>0.2177</v>
          </cell>
          <cell r="M63">
            <v>9.7899999999999991</v>
          </cell>
        </row>
        <row r="64">
          <cell r="C64">
            <v>6355637</v>
          </cell>
          <cell r="D64" t="str">
            <v>Speculaas kruimelvlaai</v>
          </cell>
          <cell r="E64">
            <v>9.75</v>
          </cell>
          <cell r="F64">
            <v>5.1449315251253411</v>
          </cell>
          <cell r="G64">
            <v>0.09</v>
          </cell>
          <cell r="H64">
            <v>8.9449541284403669</v>
          </cell>
          <cell r="I64">
            <v>3.8000226033150257</v>
          </cell>
          <cell r="J64">
            <v>0.38974590803231035</v>
          </cell>
          <cell r="K64">
            <v>2.1225749999999999</v>
          </cell>
          <cell r="L64">
            <v>0.2177</v>
          </cell>
          <cell r="M64">
            <v>9.7899999999999991</v>
          </cell>
        </row>
        <row r="65">
          <cell r="C65">
            <v>6355215</v>
          </cell>
          <cell r="D65" t="str">
            <v>Halve speculaaskruimelvlaai</v>
          </cell>
          <cell r="E65">
            <v>5</v>
          </cell>
          <cell r="F65">
            <v>2.9717772133958471</v>
          </cell>
          <cell r="G65">
            <v>0.09</v>
          </cell>
          <cell r="H65">
            <v>4.5871559633027523</v>
          </cell>
          <cell r="I65">
            <v>1.6153787499069052</v>
          </cell>
          <cell r="J65">
            <v>0.32307574998138106</v>
          </cell>
          <cell r="K65">
            <v>1.0885</v>
          </cell>
          <cell r="L65">
            <v>0.2177</v>
          </cell>
          <cell r="M65">
            <v>4.99</v>
          </cell>
        </row>
        <row r="66">
          <cell r="C66">
            <v>6355641</v>
          </cell>
          <cell r="D66" t="str">
            <v>Halve slagroomrijstevlaai</v>
          </cell>
          <cell r="E66">
            <v>8.25</v>
          </cell>
          <cell r="F66">
            <v>5.0500371173104295</v>
          </cell>
          <cell r="G66">
            <v>0.09</v>
          </cell>
          <cell r="H66">
            <v>7.568807339449541</v>
          </cell>
          <cell r="I66">
            <v>2.5187702221391115</v>
          </cell>
          <cell r="J66">
            <v>0.30530548147140746</v>
          </cell>
          <cell r="K66">
            <v>1.796025</v>
          </cell>
          <cell r="L66">
            <v>0.2177</v>
          </cell>
          <cell r="M66">
            <v>8.2899999999999991</v>
          </cell>
        </row>
        <row r="67">
          <cell r="C67">
            <v>6355551</v>
          </cell>
          <cell r="D67" t="str">
            <v>Halve vanilleslagroomvlaai</v>
          </cell>
          <cell r="E67">
            <v>7</v>
          </cell>
          <cell r="F67">
            <v>4.8027164886400531</v>
          </cell>
          <cell r="G67">
            <v>0.09</v>
          </cell>
          <cell r="H67">
            <v>6.4220183486238529</v>
          </cell>
          <cell r="I67">
            <v>1.6193018599837998</v>
          </cell>
          <cell r="J67">
            <v>0.23132883714054284</v>
          </cell>
          <cell r="K67">
            <v>1.5239</v>
          </cell>
          <cell r="L67">
            <v>0.2177</v>
          </cell>
          <cell r="M67">
            <v>6.99</v>
          </cell>
        </row>
        <row r="68">
          <cell r="C68">
            <v>6355561</v>
          </cell>
          <cell r="D68" t="str">
            <v>Halve aardbeien bavaroisevlaai</v>
          </cell>
          <cell r="E68">
            <v>7.75</v>
          </cell>
          <cell r="F68">
            <v>4.8092010187697554</v>
          </cell>
          <cell r="G68">
            <v>0.09</v>
          </cell>
          <cell r="H68">
            <v>7.1100917431192663</v>
          </cell>
          <cell r="I68">
            <v>2.3008907243495109</v>
          </cell>
          <cell r="J68">
            <v>0.29688912572251752</v>
          </cell>
          <cell r="K68">
            <v>1.6871750000000001</v>
          </cell>
          <cell r="L68">
            <v>0.2177</v>
          </cell>
          <cell r="M68">
            <v>7.79</v>
          </cell>
        </row>
        <row r="69">
          <cell r="C69">
            <v>6350006</v>
          </cell>
          <cell r="D69" t="str">
            <v>L1 Halve kersenvlaai</v>
          </cell>
          <cell r="E69">
            <v>5.25</v>
          </cell>
          <cell r="F69">
            <v>2.8236226668350302</v>
          </cell>
          <cell r="G69">
            <v>0.09</v>
          </cell>
          <cell r="H69">
            <v>4.8165137614678901</v>
          </cell>
          <cell r="I69">
            <v>1.99289109463286</v>
          </cell>
          <cell r="J69">
            <v>0.37959830373959236</v>
          </cell>
          <cell r="K69">
            <v>1.142925</v>
          </cell>
          <cell r="L69">
            <v>0.2177</v>
          </cell>
          <cell r="M69">
            <v>5.29</v>
          </cell>
        </row>
        <row r="70">
          <cell r="C70">
            <v>6355261</v>
          </cell>
          <cell r="D70" t="str">
            <v>L1 Halve appelkruimelvlaai</v>
          </cell>
          <cell r="E70">
            <v>5.25</v>
          </cell>
          <cell r="F70">
            <v>2.6710060591307787</v>
          </cell>
          <cell r="G70">
            <v>0.09</v>
          </cell>
          <cell r="H70">
            <v>4.8165137614678901</v>
          </cell>
          <cell r="I70">
            <v>2.1455077023371114</v>
          </cell>
          <cell r="J70">
            <v>0.40866813377849742</v>
          </cell>
          <cell r="K70">
            <v>1.142925</v>
          </cell>
          <cell r="L70">
            <v>0.2177</v>
          </cell>
          <cell r="M70">
            <v>5.29</v>
          </cell>
        </row>
        <row r="71">
          <cell r="D71" t="str">
            <v>DRIPCAKE</v>
          </cell>
        </row>
        <row r="72">
          <cell r="C72">
            <v>6330053</v>
          </cell>
          <cell r="D72" t="str">
            <v>L1 Drie kleuren dripcake 8p</v>
          </cell>
          <cell r="E72">
            <v>18.5</v>
          </cell>
          <cell r="F72">
            <v>13.250175813556833</v>
          </cell>
          <cell r="G72">
            <v>0.09</v>
          </cell>
          <cell r="H72">
            <v>16.972477064220183</v>
          </cell>
          <cell r="I72">
            <v>3.7223012506633495</v>
          </cell>
          <cell r="J72">
            <v>0.20120547300882971</v>
          </cell>
          <cell r="K72">
            <v>4.02745</v>
          </cell>
          <cell r="L72">
            <v>0.2177</v>
          </cell>
          <cell r="M72">
            <v>18.989999999999998</v>
          </cell>
        </row>
        <row r="73">
          <cell r="C73">
            <v>6330061</v>
          </cell>
          <cell r="D73" t="str">
            <v>L1 Drie kleuren dripcake 16p</v>
          </cell>
          <cell r="E73">
            <v>30</v>
          </cell>
          <cell r="F73">
            <v>18.29219293846851</v>
          </cell>
          <cell r="G73">
            <v>0.09</v>
          </cell>
          <cell r="H73">
            <v>27.522935779816514</v>
          </cell>
          <cell r="I73">
            <v>9.2307428413480039</v>
          </cell>
          <cell r="J73">
            <v>0.30769142804493349</v>
          </cell>
          <cell r="K73">
            <v>6.5310000000000006</v>
          </cell>
          <cell r="L73">
            <v>0.2177</v>
          </cell>
          <cell r="M73">
            <v>29.99</v>
          </cell>
        </row>
        <row r="74">
          <cell r="C74">
            <v>6330110</v>
          </cell>
          <cell r="D74" t="str">
            <v xml:space="preserve">L1 Drie kleuren dripcake 24P </v>
          </cell>
          <cell r="E74">
            <v>37.5</v>
          </cell>
          <cell r="F74">
            <v>25.991938208933711</v>
          </cell>
          <cell r="G74">
            <v>0.09</v>
          </cell>
          <cell r="H74">
            <v>34.403669724770644</v>
          </cell>
          <cell r="I74">
            <v>8.4117315158369337</v>
          </cell>
          <cell r="J74">
            <v>0.22431284042231822</v>
          </cell>
          <cell r="K74">
            <v>8.1637500000000003</v>
          </cell>
          <cell r="L74">
            <v>0.2177</v>
          </cell>
          <cell r="M74">
            <v>37.99</v>
          </cell>
        </row>
        <row r="75">
          <cell r="C75">
            <v>6330036</v>
          </cell>
          <cell r="D75" t="str">
            <v>L1 Dripcake red velvet roze 8p</v>
          </cell>
          <cell r="E75">
            <v>18.5</v>
          </cell>
          <cell r="F75">
            <v>13.172464196143373</v>
          </cell>
          <cell r="G75">
            <v>0.09</v>
          </cell>
          <cell r="H75">
            <v>16.972477064220183</v>
          </cell>
          <cell r="I75">
            <v>3.8000128680768093</v>
          </cell>
          <cell r="J75">
            <v>0.20540610097712483</v>
          </cell>
          <cell r="K75">
            <v>4.02745</v>
          </cell>
          <cell r="L75">
            <v>0.2177</v>
          </cell>
          <cell r="M75">
            <v>18.989999999999998</v>
          </cell>
        </row>
        <row r="76">
          <cell r="C76">
            <v>6330037</v>
          </cell>
          <cell r="D76" t="str">
            <v>L1 Dripcake red velvet roze 16p</v>
          </cell>
          <cell r="E76">
            <v>30</v>
          </cell>
          <cell r="F76">
            <v>19.006148637778495</v>
          </cell>
          <cell r="G76">
            <v>0.09</v>
          </cell>
          <cell r="H76">
            <v>27.522935779816514</v>
          </cell>
          <cell r="I76">
            <v>8.5167871420380195</v>
          </cell>
          <cell r="J76">
            <v>0.28389290473460066</v>
          </cell>
          <cell r="K76">
            <v>6.5310000000000006</v>
          </cell>
          <cell r="L76">
            <v>0.2177</v>
          </cell>
          <cell r="M76">
            <v>29.99</v>
          </cell>
        </row>
        <row r="77">
          <cell r="C77">
            <v>6330038</v>
          </cell>
          <cell r="D77" t="str">
            <v>L1 Dripcake red velvet roze 24p</v>
          </cell>
          <cell r="E77">
            <v>37.5</v>
          </cell>
          <cell r="F77">
            <v>25.991938208933711</v>
          </cell>
          <cell r="G77">
            <v>0.09</v>
          </cell>
          <cell r="H77">
            <v>34.403669724770644</v>
          </cell>
          <cell r="I77">
            <v>8.4117315158369337</v>
          </cell>
          <cell r="J77">
            <v>0.22431284042231822</v>
          </cell>
          <cell r="K77">
            <v>8.1637500000000003</v>
          </cell>
          <cell r="L77">
            <v>0.2177</v>
          </cell>
          <cell r="M77">
            <v>37.99</v>
          </cell>
        </row>
        <row r="78">
          <cell r="C78">
            <v>6330046</v>
          </cell>
          <cell r="D78" t="str">
            <v>L1 Dripcake red velvet groen 8p</v>
          </cell>
          <cell r="E78">
            <v>18.5</v>
          </cell>
          <cell r="F78">
            <v>13.173160925439781</v>
          </cell>
          <cell r="G78">
            <v>0.09</v>
          </cell>
          <cell r="H78">
            <v>16.972477064220183</v>
          </cell>
          <cell r="I78">
            <v>3.7993161387804015</v>
          </cell>
          <cell r="J78">
            <v>0.20536843993407575</v>
          </cell>
          <cell r="K78">
            <v>4.02745</v>
          </cell>
          <cell r="L78">
            <v>0.2177</v>
          </cell>
          <cell r="M78">
            <v>18.989999999999998</v>
          </cell>
        </row>
        <row r="79">
          <cell r="C79">
            <v>6330047</v>
          </cell>
          <cell r="D79" t="str">
            <v>L1 Dripcake red velvet groen 16p</v>
          </cell>
          <cell r="E79">
            <v>30</v>
          </cell>
          <cell r="F79">
            <v>19.003136860883377</v>
          </cell>
          <cell r="G79">
            <v>0.09</v>
          </cell>
          <cell r="H79">
            <v>27.522935779816514</v>
          </cell>
          <cell r="I79">
            <v>8.5197989189331373</v>
          </cell>
          <cell r="J79">
            <v>0.28399329729777123</v>
          </cell>
          <cell r="K79">
            <v>6.5310000000000006</v>
          </cell>
          <cell r="L79">
            <v>0.2177</v>
          </cell>
          <cell r="M79">
            <v>29.99</v>
          </cell>
        </row>
        <row r="80">
          <cell r="C80">
            <v>6330048</v>
          </cell>
          <cell r="D80" t="str">
            <v>L1 Dripcake red velvet groen 24p</v>
          </cell>
          <cell r="E80">
            <v>37.5</v>
          </cell>
          <cell r="F80">
            <v>25.989522049816443</v>
          </cell>
          <cell r="G80">
            <v>0.09</v>
          </cell>
          <cell r="H80">
            <v>34.403669724770644</v>
          </cell>
          <cell r="I80">
            <v>8.4141476749542008</v>
          </cell>
          <cell r="J80">
            <v>0.22437727133211202</v>
          </cell>
          <cell r="K80">
            <v>8.1637500000000003</v>
          </cell>
          <cell r="L80">
            <v>0.2177</v>
          </cell>
          <cell r="M80">
            <v>37.99</v>
          </cell>
        </row>
        <row r="81">
          <cell r="C81">
            <v>6330111</v>
          </cell>
          <cell r="D81" t="str">
            <v>L1 Dripcake crème 8P</v>
          </cell>
          <cell r="E81">
            <v>18.5</v>
          </cell>
          <cell r="F81">
            <v>13.172464196143373</v>
          </cell>
          <cell r="G81">
            <v>0.09</v>
          </cell>
          <cell r="H81">
            <v>16.972477064220183</v>
          </cell>
          <cell r="I81">
            <v>3.8000128680768093</v>
          </cell>
          <cell r="J81">
            <v>0.20540610097712483</v>
          </cell>
          <cell r="K81">
            <v>4.02745</v>
          </cell>
          <cell r="L81">
            <v>0.2177</v>
          </cell>
          <cell r="M81">
            <v>18.989999999999998</v>
          </cell>
        </row>
        <row r="82">
          <cell r="C82">
            <v>6330112</v>
          </cell>
          <cell r="D82" t="str">
            <v>L1 Dripcake crème 16P</v>
          </cell>
          <cell r="E82">
            <v>30</v>
          </cell>
          <cell r="F82">
            <v>19.006148637778495</v>
          </cell>
          <cell r="G82">
            <v>0.09</v>
          </cell>
          <cell r="H82">
            <v>27.522935779816514</v>
          </cell>
          <cell r="I82">
            <v>8.5167871420380195</v>
          </cell>
          <cell r="J82">
            <v>0.28389290473460066</v>
          </cell>
          <cell r="K82">
            <v>6.5310000000000006</v>
          </cell>
          <cell r="L82">
            <v>0.2177</v>
          </cell>
          <cell r="M82">
            <v>29.99</v>
          </cell>
        </row>
        <row r="83">
          <cell r="C83">
            <v>6330113</v>
          </cell>
          <cell r="D83" t="str">
            <v>L1 Dripcake crème 24P</v>
          </cell>
          <cell r="E83">
            <v>37.5</v>
          </cell>
          <cell r="F83">
            <v>25.991938208933711</v>
          </cell>
          <cell r="G83">
            <v>0.09</v>
          </cell>
          <cell r="H83">
            <v>34.403669724770644</v>
          </cell>
          <cell r="I83">
            <v>8.4117315158369337</v>
          </cell>
          <cell r="J83">
            <v>0.22431284042231822</v>
          </cell>
          <cell r="K83">
            <v>8.1637500000000003</v>
          </cell>
          <cell r="L83">
            <v>0.2177</v>
          </cell>
          <cell r="M83">
            <v>37.99</v>
          </cell>
        </row>
        <row r="84">
          <cell r="D84" t="str">
            <v>FOTOTAART</v>
          </cell>
        </row>
        <row r="85">
          <cell r="C85">
            <v>6333600</v>
          </cell>
          <cell r="D85" t="str">
            <v>Fototaart  met hazelnootkrokant 16p</v>
          </cell>
          <cell r="E85">
            <v>25</v>
          </cell>
          <cell r="F85">
            <v>16.64397585770228</v>
          </cell>
          <cell r="G85">
            <v>0.09</v>
          </cell>
          <cell r="H85">
            <v>22.935779816513762</v>
          </cell>
          <cell r="I85">
            <v>6.2918039588114816</v>
          </cell>
          <cell r="J85">
            <v>0.25167215835245926</v>
          </cell>
          <cell r="K85">
            <v>5.4424999999999999</v>
          </cell>
          <cell r="L85">
            <v>0.2177</v>
          </cell>
          <cell r="M85">
            <v>24.99</v>
          </cell>
        </row>
        <row r="86">
          <cell r="C86">
            <v>6333601</v>
          </cell>
          <cell r="D86" t="str">
            <v>Maxi fototaart hazelnootkrokant 32p</v>
          </cell>
          <cell r="E86">
            <v>38</v>
          </cell>
          <cell r="F86">
            <v>27.295860039990771</v>
          </cell>
          <cell r="G86">
            <v>0.09</v>
          </cell>
          <cell r="H86">
            <v>34.862385321100916</v>
          </cell>
          <cell r="I86">
            <v>7.5665252811101453</v>
          </cell>
          <cell r="J86">
            <v>0.19911908634500383</v>
          </cell>
          <cell r="K86">
            <v>8.2726000000000006</v>
          </cell>
          <cell r="L86">
            <v>0.2177</v>
          </cell>
          <cell r="M86">
            <v>37.99</v>
          </cell>
        </row>
        <row r="87">
          <cell r="C87">
            <v>6333604</v>
          </cell>
          <cell r="D87" t="str">
            <v>Fototaart deco hazelnootkrokant 16p</v>
          </cell>
          <cell r="E87">
            <v>30</v>
          </cell>
          <cell r="F87">
            <v>17.964655180568936</v>
          </cell>
          <cell r="G87">
            <v>0.09</v>
          </cell>
          <cell r="H87">
            <v>27.522935779816514</v>
          </cell>
          <cell r="I87">
            <v>9.5582805992475777</v>
          </cell>
          <cell r="J87">
            <v>0.31860935330825257</v>
          </cell>
          <cell r="K87">
            <v>6.5310000000000006</v>
          </cell>
          <cell r="L87">
            <v>0.2177</v>
          </cell>
          <cell r="M87">
            <v>29.99</v>
          </cell>
        </row>
        <row r="88">
          <cell r="C88">
            <v>6333605</v>
          </cell>
          <cell r="D88" t="str">
            <v>Maxi fototaart deco hazelnootkrokant 32p</v>
          </cell>
          <cell r="E88">
            <v>41</v>
          </cell>
          <cell r="F88">
            <v>29.127835201366139</v>
          </cell>
          <cell r="G88">
            <v>0.09</v>
          </cell>
          <cell r="H88">
            <v>37.61467889908257</v>
          </cell>
          <cell r="I88">
            <v>8.4868436977164308</v>
          </cell>
          <cell r="J88">
            <v>0.20699618774918124</v>
          </cell>
          <cell r="K88">
            <v>8.9257000000000009</v>
          </cell>
          <cell r="L88">
            <v>0.2177</v>
          </cell>
          <cell r="M88">
            <v>40.99</v>
          </cell>
        </row>
        <row r="89">
          <cell r="C89">
            <v>6333610</v>
          </cell>
          <cell r="D89" t="str">
            <v>Fototaart  met gekleurde krullen 16p</v>
          </cell>
          <cell r="E89">
            <v>25</v>
          </cell>
          <cell r="F89">
            <v>16.658949182085657</v>
          </cell>
          <cell r="G89">
            <v>0.09</v>
          </cell>
          <cell r="H89">
            <v>22.935779816513762</v>
          </cell>
          <cell r="I89">
            <v>6.2768306344281051</v>
          </cell>
          <cell r="J89">
            <v>0.25107322537712418</v>
          </cell>
          <cell r="K89">
            <v>5.4424999999999999</v>
          </cell>
          <cell r="L89">
            <v>0.2177</v>
          </cell>
          <cell r="M89">
            <v>24.99</v>
          </cell>
        </row>
        <row r="90">
          <cell r="C90">
            <v>6333611</v>
          </cell>
          <cell r="D90" t="str">
            <v xml:space="preserve">Maxi fototaart gekleurde krullen  32p </v>
          </cell>
          <cell r="E90">
            <v>38</v>
          </cell>
          <cell r="F90">
            <v>27.321191342147888</v>
          </cell>
          <cell r="G90">
            <v>0.09</v>
          </cell>
          <cell r="H90">
            <v>34.862385321100916</v>
          </cell>
          <cell r="I90">
            <v>7.5411939789530287</v>
          </cell>
          <cell r="J90">
            <v>0.19845247313034287</v>
          </cell>
          <cell r="K90">
            <v>8.2726000000000006</v>
          </cell>
          <cell r="L90">
            <v>0.2177</v>
          </cell>
          <cell r="M90">
            <v>37.99</v>
          </cell>
        </row>
        <row r="91">
          <cell r="C91">
            <v>6333614</v>
          </cell>
          <cell r="D91" t="str">
            <v>Fototaart deco gekleurde krullen 16p</v>
          </cell>
          <cell r="E91">
            <v>30</v>
          </cell>
          <cell r="F91">
            <v>18.939819071090703</v>
          </cell>
          <cell r="G91">
            <v>0.09</v>
          </cell>
          <cell r="H91">
            <v>27.522935779816514</v>
          </cell>
          <cell r="I91">
            <v>8.5831167087258109</v>
          </cell>
          <cell r="J91">
            <v>0.28610389029086036</v>
          </cell>
          <cell r="K91">
            <v>6.5310000000000006</v>
          </cell>
          <cell r="L91">
            <v>0.2177</v>
          </cell>
          <cell r="M91">
            <v>29.99</v>
          </cell>
        </row>
        <row r="92">
          <cell r="C92">
            <v>6333615</v>
          </cell>
          <cell r="D92" t="str">
            <v>Maxi fototaart deco gekleurde krullen 32p</v>
          </cell>
          <cell r="E92">
            <v>41</v>
          </cell>
          <cell r="F92">
            <v>29.153166503523252</v>
          </cell>
          <cell r="G92">
            <v>0.09</v>
          </cell>
          <cell r="H92">
            <v>37.61467889908257</v>
          </cell>
          <cell r="I92">
            <v>8.4615123955593177</v>
          </cell>
          <cell r="J92">
            <v>0.20637835111120287</v>
          </cell>
          <cell r="K92">
            <v>8.9257000000000009</v>
          </cell>
          <cell r="L92">
            <v>0.2177</v>
          </cell>
          <cell r="M92">
            <v>40.99</v>
          </cell>
        </row>
        <row r="93">
          <cell r="C93">
            <v>6330100</v>
          </cell>
          <cell r="D93" t="str">
            <v>Fototaart rond 8p.</v>
          </cell>
          <cell r="E93">
            <v>16</v>
          </cell>
          <cell r="F93">
            <v>9.9077510365765278</v>
          </cell>
          <cell r="G93">
            <v>0.09</v>
          </cell>
          <cell r="H93">
            <v>14.678899082568808</v>
          </cell>
          <cell r="I93">
            <v>4.7711480459922804</v>
          </cell>
          <cell r="J93">
            <v>0.29819675287451752</v>
          </cell>
          <cell r="K93">
            <v>3.4832000000000001</v>
          </cell>
          <cell r="L93">
            <v>0.2177</v>
          </cell>
          <cell r="M93">
            <v>15.99</v>
          </cell>
        </row>
        <row r="94">
          <cell r="C94">
            <v>6333627</v>
          </cell>
          <cell r="D94" t="str">
            <v>3D drie kleuren fototaart</v>
          </cell>
          <cell r="E94">
            <v>16</v>
          </cell>
          <cell r="F94">
            <v>11.064304886162649</v>
          </cell>
          <cell r="G94">
            <v>0.09</v>
          </cell>
          <cell r="H94">
            <v>14.678899082568808</v>
          </cell>
          <cell r="I94">
            <v>3.6145941964061592</v>
          </cell>
          <cell r="J94">
            <v>0.22591213727538495</v>
          </cell>
          <cell r="K94">
            <v>3.4832000000000001</v>
          </cell>
          <cell r="L94">
            <v>0.2177</v>
          </cell>
          <cell r="M94">
            <v>15.99</v>
          </cell>
        </row>
        <row r="95">
          <cell r="C95">
            <v>6333635</v>
          </cell>
          <cell r="D95" t="str">
            <v xml:space="preserve">L1 Foto harttaart red velvet </v>
          </cell>
          <cell r="E95">
            <v>16</v>
          </cell>
          <cell r="F95">
            <v>11.02229627262655</v>
          </cell>
          <cell r="G95">
            <v>0.09</v>
          </cell>
          <cell r="H95">
            <v>14.678899082568808</v>
          </cell>
          <cell r="I95">
            <v>3.6566028099422585</v>
          </cell>
          <cell r="J95">
            <v>0.22853767562139116</v>
          </cell>
          <cell r="K95">
            <v>3.4832000000000001</v>
          </cell>
          <cell r="L95">
            <v>0.2177</v>
          </cell>
          <cell r="M95">
            <v>15.99</v>
          </cell>
        </row>
        <row r="96">
          <cell r="C96">
            <v>6333606</v>
          </cell>
          <cell r="D96" t="str">
            <v xml:space="preserve">Foto dripcake 8P </v>
          </cell>
          <cell r="E96">
            <v>27.5</v>
          </cell>
          <cell r="F96">
            <v>17.989999999999998</v>
          </cell>
          <cell r="G96">
            <v>0.09</v>
          </cell>
          <cell r="H96">
            <v>25.22935779816514</v>
          </cell>
          <cell r="I96">
            <v>7.2393577981651411</v>
          </cell>
          <cell r="J96">
            <v>0.26324937447873242</v>
          </cell>
          <cell r="K96">
            <v>33.486750000000001</v>
          </cell>
          <cell r="L96">
            <v>1.2177</v>
          </cell>
          <cell r="M96">
            <v>27.99</v>
          </cell>
        </row>
        <row r="97">
          <cell r="C97">
            <v>6311019</v>
          </cell>
          <cell r="D97" t="str">
            <v xml:space="preserve">Mini fototompouce op maat </v>
          </cell>
          <cell r="E97">
            <v>14.5</v>
          </cell>
          <cell r="F97">
            <v>9.6220598515446643</v>
          </cell>
          <cell r="G97">
            <v>0.09</v>
          </cell>
          <cell r="H97">
            <v>13.302752293577981</v>
          </cell>
          <cell r="I97">
            <v>3.6806924420333171</v>
          </cell>
          <cell r="J97">
            <v>0.25384085807126328</v>
          </cell>
          <cell r="K97">
            <v>3.15665</v>
          </cell>
          <cell r="L97">
            <v>0.2177</v>
          </cell>
          <cell r="M97">
            <v>14.99</v>
          </cell>
        </row>
        <row r="98">
          <cell r="C98">
            <v>6311018</v>
          </cell>
          <cell r="D98" t="str">
            <v>Tompouce op maat 6st</v>
          </cell>
          <cell r="E98">
            <v>10.5</v>
          </cell>
          <cell r="F98">
            <v>6.550797494164863</v>
          </cell>
          <cell r="G98">
            <v>0.09</v>
          </cell>
          <cell r="H98">
            <v>9.6330275229357802</v>
          </cell>
          <cell r="I98">
            <v>3.0822300287709172</v>
          </cell>
          <cell r="J98">
            <v>0.29354571702580162</v>
          </cell>
          <cell r="K98">
            <v>2.2858499999999999</v>
          </cell>
          <cell r="L98">
            <v>0.2177</v>
          </cell>
          <cell r="M98">
            <v>10.99</v>
          </cell>
        </row>
        <row r="99">
          <cell r="C99">
            <v>6311027</v>
          </cell>
          <cell r="D99" t="str">
            <v>Driekleuren fotocakejes</v>
          </cell>
          <cell r="E99">
            <v>15.5</v>
          </cell>
          <cell r="F99">
            <v>9.6034643148426895</v>
          </cell>
          <cell r="G99">
            <v>0.09</v>
          </cell>
          <cell r="H99">
            <v>14.220183486238533</v>
          </cell>
          <cell r="I99">
            <v>4.6167191713958431</v>
          </cell>
          <cell r="J99">
            <v>0.29785284976747373</v>
          </cell>
          <cell r="K99">
            <v>3.3743500000000002</v>
          </cell>
          <cell r="L99">
            <v>0.2177</v>
          </cell>
          <cell r="M99">
            <v>15.99</v>
          </cell>
        </row>
        <row r="100">
          <cell r="C100">
            <v>6330054</v>
          </cell>
          <cell r="D100" t="str">
            <v>Foto cupcake vanille 6 st.</v>
          </cell>
          <cell r="E100">
            <v>12.5</v>
          </cell>
          <cell r="F100">
            <v>7.3983261022362843</v>
          </cell>
          <cell r="G100">
            <v>0.09</v>
          </cell>
          <cell r="H100">
            <v>11.467889908256881</v>
          </cell>
          <cell r="I100">
            <v>4.0695638060205965</v>
          </cell>
          <cell r="J100">
            <v>0.32556510448164772</v>
          </cell>
          <cell r="K100">
            <v>2.7212499999999999</v>
          </cell>
          <cell r="L100">
            <v>0.2177</v>
          </cell>
          <cell r="M100">
            <v>12.99</v>
          </cell>
        </row>
        <row r="101">
          <cell r="D101" t="str">
            <v>GLUTENVRIJ</v>
          </cell>
        </row>
        <row r="102">
          <cell r="C102">
            <v>6311661</v>
          </cell>
          <cell r="D102" t="str">
            <v>L3 Glutenvrij hazelnootschuimgebakje</v>
          </cell>
          <cell r="E102">
            <v>2.5</v>
          </cell>
          <cell r="F102">
            <v>1.4619867356987339</v>
          </cell>
          <cell r="G102">
            <v>0.09</v>
          </cell>
          <cell r="H102">
            <v>2.2935779816513762</v>
          </cell>
          <cell r="I102">
            <v>0.83159124595264222</v>
          </cell>
          <cell r="J102">
            <v>0.33263649838105691</v>
          </cell>
          <cell r="K102">
            <v>0.54425000000000001</v>
          </cell>
          <cell r="L102">
            <v>0.2177</v>
          </cell>
          <cell r="M102">
            <v>2.59</v>
          </cell>
        </row>
        <row r="103">
          <cell r="C103">
            <v>6311666</v>
          </cell>
          <cell r="D103" t="str">
            <v xml:space="preserve">Glutenvrij slagroomsoesjes </v>
          </cell>
          <cell r="E103">
            <v>4</v>
          </cell>
          <cell r="F103">
            <v>2.6276302215783254</v>
          </cell>
          <cell r="G103">
            <v>0.09</v>
          </cell>
          <cell r="H103">
            <v>3.669724770642202</v>
          </cell>
          <cell r="I103">
            <v>1.0420945490638767</v>
          </cell>
          <cell r="J103">
            <v>0.26052363726596917</v>
          </cell>
          <cell r="K103">
            <v>0.87080000000000002</v>
          </cell>
          <cell r="L103">
            <v>0.2177</v>
          </cell>
          <cell r="M103">
            <v>3.99</v>
          </cell>
        </row>
        <row r="104">
          <cell r="D104" t="str">
            <v>SNACKS</v>
          </cell>
        </row>
        <row r="105">
          <cell r="C105">
            <v>6211720</v>
          </cell>
          <cell r="D105" t="str">
            <v>Gevulde koek Bake-off</v>
          </cell>
          <cell r="E105">
            <v>1</v>
          </cell>
          <cell r="F105">
            <v>19.17063898708518</v>
          </cell>
          <cell r="G105">
            <v>0.09</v>
          </cell>
          <cell r="H105">
            <v>0.91743119266055051</v>
          </cell>
          <cell r="I105">
            <v>-18.253207794424629</v>
          </cell>
          <cell r="J105">
            <v>0</v>
          </cell>
          <cell r="K105">
            <v>0.2177</v>
          </cell>
          <cell r="L105">
            <v>0.2177</v>
          </cell>
          <cell r="M105">
            <v>1.59</v>
          </cell>
        </row>
        <row r="106">
          <cell r="C106">
            <v>6211831</v>
          </cell>
          <cell r="D106" t="str">
            <v>Appelflappen bake-off 30 st</v>
          </cell>
          <cell r="E106">
            <v>0.8</v>
          </cell>
          <cell r="F106">
            <v>12.733210751898824</v>
          </cell>
          <cell r="G106">
            <v>0.09</v>
          </cell>
          <cell r="H106">
            <v>0.73394495412844041</v>
          </cell>
          <cell r="I106">
            <v>-11.999265797770384</v>
          </cell>
          <cell r="J106">
            <v>0</v>
          </cell>
          <cell r="K106">
            <v>0.17416000000000001</v>
          </cell>
          <cell r="L106">
            <v>0.2177</v>
          </cell>
          <cell r="M106">
            <v>1.39</v>
          </cell>
        </row>
        <row r="107">
          <cell r="D107" t="str">
            <v>VALENTIJN</v>
          </cell>
        </row>
        <row r="108">
          <cell r="C108">
            <v>6310127</v>
          </cell>
          <cell r="D108" t="str">
            <v>Hartjes aardbeien tompouce</v>
          </cell>
          <cell r="E108">
            <v>1.8</v>
          </cell>
          <cell r="F108">
            <v>1.1529031965747776</v>
          </cell>
          <cell r="G108">
            <v>0.09</v>
          </cell>
          <cell r="H108">
            <v>1.6513761467889909</v>
          </cell>
          <cell r="I108">
            <v>0.49847295021421334</v>
          </cell>
          <cell r="J108">
            <v>0.27692941678567407</v>
          </cell>
          <cell r="K108">
            <v>0.39186000000000004</v>
          </cell>
          <cell r="L108">
            <v>0.2177</v>
          </cell>
          <cell r="M108">
            <v>1.89</v>
          </cell>
        </row>
        <row r="109">
          <cell r="C109">
            <v>6310126</v>
          </cell>
          <cell r="D109" t="str">
            <v>Dripcake mini valentijn</v>
          </cell>
          <cell r="E109">
            <v>3</v>
          </cell>
          <cell r="F109">
            <v>2.1711546398018169</v>
          </cell>
          <cell r="G109">
            <v>0.09</v>
          </cell>
          <cell r="H109">
            <v>2.7522935779816513</v>
          </cell>
          <cell r="I109">
            <v>0.58113893817983442</v>
          </cell>
          <cell r="J109">
            <v>0.19371297939327814</v>
          </cell>
          <cell r="K109">
            <v>0.65310000000000001</v>
          </cell>
          <cell r="L109">
            <v>0.2177</v>
          </cell>
          <cell r="M109">
            <v>2.99</v>
          </cell>
        </row>
        <row r="110">
          <cell r="C110">
            <v>6333044</v>
          </cell>
          <cell r="D110" t="str">
            <v>L1 Harttaart</v>
          </cell>
          <cell r="E110">
            <v>16</v>
          </cell>
          <cell r="F110">
            <v>11.02229627262655</v>
          </cell>
          <cell r="G110">
            <v>0.09</v>
          </cell>
          <cell r="H110">
            <v>14.678899082568808</v>
          </cell>
          <cell r="I110">
            <v>3.6566028099422585</v>
          </cell>
          <cell r="J110">
            <v>0.22853767562139116</v>
          </cell>
          <cell r="K110">
            <v>3.4832000000000001</v>
          </cell>
          <cell r="L110">
            <v>0.2177</v>
          </cell>
          <cell r="M110">
            <v>15.99</v>
          </cell>
        </row>
        <row r="111">
          <cell r="C111">
            <v>6333863</v>
          </cell>
          <cell r="D111" t="str">
            <v>4K Valentijntaart</v>
          </cell>
          <cell r="E111">
            <v>15</v>
          </cell>
          <cell r="F111">
            <v>8.081981275171886</v>
          </cell>
          <cell r="G111">
            <v>0.09</v>
          </cell>
          <cell r="H111">
            <v>13.761467889908257</v>
          </cell>
          <cell r="I111">
            <v>5.679486614736371</v>
          </cell>
          <cell r="J111">
            <v>0.37863244098242471</v>
          </cell>
          <cell r="K111">
            <v>3.2655000000000003</v>
          </cell>
          <cell r="L111">
            <v>0.2177</v>
          </cell>
          <cell r="M111">
            <v>14.99</v>
          </cell>
        </row>
        <row r="112">
          <cell r="D112" t="str">
            <v>PASEN</v>
          </cell>
        </row>
        <row r="113">
          <cell r="C113">
            <v>6311160</v>
          </cell>
          <cell r="D113" t="str">
            <v xml:space="preserve">Paas tompouce </v>
          </cell>
          <cell r="E113">
            <v>1.8</v>
          </cell>
          <cell r="F113">
            <v>1.1529031965747776</v>
          </cell>
          <cell r="G113">
            <v>0.09</v>
          </cell>
          <cell r="H113">
            <v>1.6513761467889909</v>
          </cell>
          <cell r="I113">
            <v>0.49847295021421334</v>
          </cell>
          <cell r="J113">
            <v>0.27692941678567407</v>
          </cell>
          <cell r="K113">
            <v>0.39186000000000004</v>
          </cell>
          <cell r="L113">
            <v>0.2177</v>
          </cell>
          <cell r="M113">
            <v>1.8900000000000001</v>
          </cell>
        </row>
        <row r="114">
          <cell r="C114">
            <v>6320028</v>
          </cell>
          <cell r="D114" t="str">
            <v>Paasschnitt</v>
          </cell>
          <cell r="E114">
            <v>7.5</v>
          </cell>
          <cell r="F114">
            <v>4.5844314704864448</v>
          </cell>
          <cell r="G114">
            <v>0.09</v>
          </cell>
          <cell r="H114">
            <v>6.8807339449541285</v>
          </cell>
          <cell r="I114">
            <v>2.2963024744676837</v>
          </cell>
          <cell r="J114">
            <v>0.30617366326235784</v>
          </cell>
          <cell r="K114">
            <v>1.6327500000000001</v>
          </cell>
          <cell r="L114">
            <v>0.2177</v>
          </cell>
          <cell r="M114">
            <v>7.59</v>
          </cell>
        </row>
        <row r="115">
          <cell r="C115">
            <v>6333013</v>
          </cell>
          <cell r="D115" t="str">
            <v>Paas slagroomtaart</v>
          </cell>
          <cell r="E115">
            <v>15</v>
          </cell>
          <cell r="F115">
            <v>7.9274305049997302</v>
          </cell>
          <cell r="G115">
            <v>0.09</v>
          </cell>
          <cell r="H115">
            <v>13.761467889908257</v>
          </cell>
          <cell r="I115">
            <v>5.8340373849085267</v>
          </cell>
          <cell r="J115">
            <v>0.38893582566056845</v>
          </cell>
          <cell r="K115">
            <v>3.2655000000000003</v>
          </cell>
          <cell r="L115">
            <v>0.2177</v>
          </cell>
          <cell r="M115">
            <v>14.99</v>
          </cell>
        </row>
        <row r="116">
          <cell r="C116">
            <v>6333771</v>
          </cell>
          <cell r="D116" t="str">
            <v>Paas slagroomtaart vierkant</v>
          </cell>
          <cell r="E116">
            <v>15</v>
          </cell>
          <cell r="F116">
            <v>8.1409198990043166</v>
          </cell>
          <cell r="G116">
            <v>0.09</v>
          </cell>
          <cell r="H116">
            <v>13.761467889908257</v>
          </cell>
          <cell r="I116">
            <v>5.6205479909039404</v>
          </cell>
          <cell r="J116">
            <v>0.37470319939359603</v>
          </cell>
          <cell r="K116">
            <v>3.2655000000000003</v>
          </cell>
          <cell r="L116">
            <v>0.2177</v>
          </cell>
          <cell r="M116">
            <v>14.99</v>
          </cell>
        </row>
        <row r="117">
          <cell r="C117">
            <v>6330107</v>
          </cell>
          <cell r="D117" t="str">
            <v>Paastaart rond</v>
          </cell>
          <cell r="E117">
            <v>15.5</v>
          </cell>
          <cell r="F117">
            <v>9.9077510365765278</v>
          </cell>
          <cell r="G117">
            <v>0.09</v>
          </cell>
          <cell r="H117">
            <v>14.220183486238533</v>
          </cell>
          <cell r="I117">
            <v>4.3124324496620048</v>
          </cell>
          <cell r="J117">
            <v>0.27822144836529061</v>
          </cell>
          <cell r="K117">
            <v>3.3743500000000002</v>
          </cell>
          <cell r="L117">
            <v>0.2177</v>
          </cell>
          <cell r="M117">
            <v>15.99</v>
          </cell>
        </row>
        <row r="118">
          <cell r="C118">
            <v>6330021</v>
          </cell>
          <cell r="D118" t="str">
            <v>L1 Dripcake pasen</v>
          </cell>
          <cell r="E118">
            <v>18.5</v>
          </cell>
          <cell r="F118">
            <v>13.016794322123985</v>
          </cell>
          <cell r="G118">
            <v>0.09</v>
          </cell>
          <cell r="H118">
            <v>16.972477064220183</v>
          </cell>
          <cell r="I118">
            <v>3.9556827420961973</v>
          </cell>
          <cell r="J118">
            <v>0.21382068876195662</v>
          </cell>
          <cell r="K118">
            <v>4.02745</v>
          </cell>
          <cell r="L118">
            <v>0.2177</v>
          </cell>
          <cell r="M118">
            <v>18.989999999999998</v>
          </cell>
        </row>
        <row r="119">
          <cell r="C119">
            <v>6366323</v>
          </cell>
          <cell r="D119" t="str">
            <v>L14 Amandelstaaf</v>
          </cell>
          <cell r="E119">
            <v>3.5</v>
          </cell>
          <cell r="F119">
            <v>2.3283284845913803</v>
          </cell>
          <cell r="G119">
            <v>0.09</v>
          </cell>
          <cell r="H119">
            <v>3.2110091743119265</v>
          </cell>
          <cell r="I119">
            <v>0.88268068972054614</v>
          </cell>
          <cell r="J119">
            <v>0.25219448277729889</v>
          </cell>
          <cell r="K119">
            <v>0.76195000000000002</v>
          </cell>
          <cell r="L119">
            <v>0.2177</v>
          </cell>
          <cell r="M119">
            <v>3.59</v>
          </cell>
        </row>
        <row r="120">
          <cell r="D120" t="str">
            <v>ORANJE</v>
          </cell>
        </row>
        <row r="121">
          <cell r="C121">
            <v>6311100</v>
          </cell>
          <cell r="D121" t="str">
            <v>Oranje tompouce</v>
          </cell>
          <cell r="E121">
            <v>0.95</v>
          </cell>
          <cell r="F121">
            <v>0.66520612305596316</v>
          </cell>
          <cell r="G121">
            <v>0.09</v>
          </cell>
          <cell r="H121">
            <v>0.87155963302752293</v>
          </cell>
          <cell r="I121">
            <v>0.20635350997155977</v>
          </cell>
          <cell r="J121">
            <v>0.2172142210226945</v>
          </cell>
          <cell r="K121">
            <v>0.206815</v>
          </cell>
          <cell r="L121">
            <v>0.2177</v>
          </cell>
          <cell r="M121">
            <v>0.99</v>
          </cell>
        </row>
        <row r="122">
          <cell r="C122">
            <v>6350023</v>
          </cell>
          <cell r="D122" t="str">
            <v xml:space="preserve">Oranje tompoucevlaai </v>
          </cell>
          <cell r="E122">
            <v>16</v>
          </cell>
          <cell r="F122">
            <v>10.523170561248406</v>
          </cell>
          <cell r="G122">
            <v>0.09</v>
          </cell>
          <cell r="H122">
            <v>14.678899082568808</v>
          </cell>
          <cell r="I122">
            <v>4.1557285213204018</v>
          </cell>
          <cell r="J122">
            <v>0.25973303258252511</v>
          </cell>
          <cell r="K122">
            <v>3.4832000000000001</v>
          </cell>
          <cell r="L122">
            <v>0.2177</v>
          </cell>
          <cell r="M122">
            <v>15.99</v>
          </cell>
        </row>
        <row r="123">
          <cell r="C123">
            <v>6320029</v>
          </cell>
          <cell r="D123" t="str">
            <v>Oranje schnitt</v>
          </cell>
          <cell r="E123">
            <v>7.5</v>
          </cell>
          <cell r="F123">
            <v>4.5844314704864448</v>
          </cell>
          <cell r="G123">
            <v>0.09</v>
          </cell>
          <cell r="H123">
            <v>6.8807339449541285</v>
          </cell>
          <cell r="I123">
            <v>2.2963024744676837</v>
          </cell>
          <cell r="J123">
            <v>0.30617366326235784</v>
          </cell>
          <cell r="K123">
            <v>1.6327500000000001</v>
          </cell>
          <cell r="L123">
            <v>0.2177</v>
          </cell>
          <cell r="M123">
            <v>7.59</v>
          </cell>
        </row>
        <row r="124">
          <cell r="C124">
            <v>6310067</v>
          </cell>
          <cell r="D124" t="str">
            <v>Bevrijdingsdag tompouce</v>
          </cell>
          <cell r="E124">
            <v>1.8</v>
          </cell>
          <cell r="F124">
            <v>1.2080819958566766</v>
          </cell>
          <cell r="G124">
            <v>0.09</v>
          </cell>
          <cell r="H124">
            <v>1.6513761467889909</v>
          </cell>
          <cell r="I124">
            <v>0.44329415093231428</v>
          </cell>
          <cell r="J124">
            <v>0.24627452829573016</v>
          </cell>
          <cell r="K124">
            <v>0.39186000000000004</v>
          </cell>
          <cell r="L124">
            <v>0.2177</v>
          </cell>
          <cell r="M124">
            <v>1.8900000000000001</v>
          </cell>
        </row>
        <row r="125">
          <cell r="D125" t="str">
            <v>MOEDERDAG</v>
          </cell>
        </row>
        <row r="126">
          <cell r="C126">
            <v>6310117</v>
          </cell>
          <cell r="D126" t="str">
            <v xml:space="preserve">Moederdag Tompouce </v>
          </cell>
          <cell r="E126">
            <v>1.8</v>
          </cell>
          <cell r="F126">
            <v>1.1529031965747776</v>
          </cell>
          <cell r="G126">
            <v>0.09</v>
          </cell>
          <cell r="H126">
            <v>1.6513761467889909</v>
          </cell>
          <cell r="I126">
            <v>0.49847295021421334</v>
          </cell>
          <cell r="J126">
            <v>0.27692941678567407</v>
          </cell>
          <cell r="K126">
            <v>0.39186000000000004</v>
          </cell>
          <cell r="L126">
            <v>0.2177</v>
          </cell>
          <cell r="M126">
            <v>1.8900000000000001</v>
          </cell>
        </row>
        <row r="127">
          <cell r="C127">
            <v>6310137</v>
          </cell>
          <cell r="D127" t="str">
            <v xml:space="preserve">Moederdag hartgebakje </v>
          </cell>
          <cell r="E127">
            <v>2.75</v>
          </cell>
          <cell r="F127">
            <v>1.63</v>
          </cell>
          <cell r="G127">
            <v>0.09</v>
          </cell>
          <cell r="H127">
            <v>2.522935779816514</v>
          </cell>
          <cell r="I127">
            <v>0.89293577981651406</v>
          </cell>
          <cell r="J127">
            <v>0.32470391993327785</v>
          </cell>
          <cell r="K127">
            <v>0.59867500000000007</v>
          </cell>
          <cell r="L127">
            <v>0.2177</v>
          </cell>
          <cell r="M127">
            <v>2.79</v>
          </cell>
        </row>
        <row r="128">
          <cell r="C128">
            <v>6330060</v>
          </cell>
          <cell r="D128" t="str">
            <v>Vierkant slagroomtaart moederdag</v>
          </cell>
          <cell r="E128">
            <v>15</v>
          </cell>
          <cell r="F128">
            <v>8.099884728408508</v>
          </cell>
          <cell r="G128">
            <v>0.09</v>
          </cell>
          <cell r="H128">
            <v>13.761467889908257</v>
          </cell>
          <cell r="I128">
            <v>5.6615831614997489</v>
          </cell>
          <cell r="J128">
            <v>0.37743887743331661</v>
          </cell>
          <cell r="K128">
            <v>3.2655000000000003</v>
          </cell>
          <cell r="L128">
            <v>0.2177</v>
          </cell>
          <cell r="M128">
            <v>14.99</v>
          </cell>
        </row>
        <row r="129">
          <cell r="C129">
            <v>6330008</v>
          </cell>
          <cell r="D129" t="str">
            <v>Harttaart aardbeien</v>
          </cell>
          <cell r="E129">
            <v>10</v>
          </cell>
          <cell r="F129">
            <v>6.5013419089731066</v>
          </cell>
          <cell r="G129">
            <v>0.09</v>
          </cell>
          <cell r="H129">
            <v>9.1743119266055047</v>
          </cell>
          <cell r="I129">
            <v>2.6729700176323981</v>
          </cell>
          <cell r="J129">
            <v>0.26729700176323978</v>
          </cell>
          <cell r="K129">
            <v>2.177</v>
          </cell>
          <cell r="L129">
            <v>0.2177</v>
          </cell>
          <cell r="M129">
            <v>9.99</v>
          </cell>
        </row>
        <row r="130">
          <cell r="C130">
            <v>6330075</v>
          </cell>
          <cell r="D130" t="str">
            <v>Moederdag harttaart</v>
          </cell>
          <cell r="E130">
            <v>16</v>
          </cell>
          <cell r="F130">
            <v>10.724442096429657</v>
          </cell>
          <cell r="G130">
            <v>0.09</v>
          </cell>
          <cell r="H130">
            <v>14.678899082568808</v>
          </cell>
          <cell r="I130">
            <v>3.9544569861391512</v>
          </cell>
          <cell r="J130">
            <v>0.24715356163369695</v>
          </cell>
          <cell r="K130">
            <v>3.4832000000000001</v>
          </cell>
          <cell r="L130">
            <v>0.2177</v>
          </cell>
          <cell r="M130">
            <v>15.99</v>
          </cell>
        </row>
        <row r="131">
          <cell r="C131">
            <v>6330026</v>
          </cell>
          <cell r="D131" t="str">
            <v>L1 Moederdag Dripcake</v>
          </cell>
          <cell r="E131">
            <v>18.5</v>
          </cell>
          <cell r="F131">
            <v>12.932578602479497</v>
          </cell>
          <cell r="G131">
            <v>0.09</v>
          </cell>
          <cell r="H131">
            <v>16.972477064220183</v>
          </cell>
          <cell r="I131">
            <v>4.0398984617406857</v>
          </cell>
          <cell r="J131">
            <v>0.21837288982382086</v>
          </cell>
          <cell r="K131">
            <v>4.02745</v>
          </cell>
          <cell r="L131">
            <v>0.2177</v>
          </cell>
          <cell r="M131">
            <v>18.989999999999998</v>
          </cell>
        </row>
        <row r="132">
          <cell r="D132" t="str">
            <v>EXAMEN</v>
          </cell>
        </row>
        <row r="133">
          <cell r="C133">
            <v>6311269</v>
          </cell>
          <cell r="D133" t="str">
            <v>Examen tompouce</v>
          </cell>
          <cell r="E133">
            <v>1.8</v>
          </cell>
          <cell r="F133">
            <v>1.1529031965747776</v>
          </cell>
          <cell r="G133">
            <v>0.09</v>
          </cell>
          <cell r="H133">
            <v>1.6513761467889909</v>
          </cell>
          <cell r="I133">
            <v>0.49847295021421334</v>
          </cell>
          <cell r="J133">
            <v>0.27692941678567407</v>
          </cell>
          <cell r="K133">
            <v>0.39186000000000004</v>
          </cell>
          <cell r="L133">
            <v>0.2177</v>
          </cell>
          <cell r="M133">
            <v>1.8900000000000001</v>
          </cell>
        </row>
        <row r="134">
          <cell r="C134">
            <v>6333990</v>
          </cell>
          <cell r="D134" t="str">
            <v>4k slagroomtaart Examen</v>
          </cell>
          <cell r="E134">
            <v>15</v>
          </cell>
          <cell r="F134">
            <v>8.1389989516822041</v>
          </cell>
          <cell r="G134">
            <v>0.09</v>
          </cell>
          <cell r="H134">
            <v>13.761467889908257</v>
          </cell>
          <cell r="I134">
            <v>5.6224689382260529</v>
          </cell>
          <cell r="J134">
            <v>0.37483126254840354</v>
          </cell>
          <cell r="K134">
            <v>3.2655000000000003</v>
          </cell>
          <cell r="L134">
            <v>0.2177</v>
          </cell>
          <cell r="M134">
            <v>14.99</v>
          </cell>
        </row>
        <row r="135">
          <cell r="C135">
            <v>6330051</v>
          </cell>
          <cell r="D135" t="str">
            <v>L1 Dripcake examen</v>
          </cell>
          <cell r="E135">
            <v>18.5</v>
          </cell>
          <cell r="F135">
            <v>13.131857720572963</v>
          </cell>
          <cell r="G135">
            <v>0.09</v>
          </cell>
          <cell r="H135">
            <v>16.972477064220183</v>
          </cell>
          <cell r="I135">
            <v>3.8406193436472194</v>
          </cell>
          <cell r="J135">
            <v>0.20760104560255241</v>
          </cell>
          <cell r="K135">
            <v>4.02745</v>
          </cell>
          <cell r="L135">
            <v>0.2177</v>
          </cell>
          <cell r="M135">
            <v>18.989999999999998</v>
          </cell>
        </row>
        <row r="136">
          <cell r="C136">
            <v>6330108</v>
          </cell>
          <cell r="D136" t="str">
            <v>Examentaart rond</v>
          </cell>
          <cell r="E136">
            <v>15.5</v>
          </cell>
          <cell r="F136">
            <v>9.9077510365765278</v>
          </cell>
          <cell r="G136">
            <v>0.09</v>
          </cell>
          <cell r="H136">
            <v>14.220183486238533</v>
          </cell>
          <cell r="I136">
            <v>4.3124324496620048</v>
          </cell>
          <cell r="J136">
            <v>0.27822144836529061</v>
          </cell>
          <cell r="K136">
            <v>3.3743500000000002</v>
          </cell>
          <cell r="L136">
            <v>0.2177</v>
          </cell>
          <cell r="M136">
            <v>15.99</v>
          </cell>
        </row>
        <row r="137">
          <cell r="D137" t="str">
            <v>EK</v>
          </cell>
        </row>
        <row r="138">
          <cell r="C138">
            <v>6310090</v>
          </cell>
          <cell r="D138" t="str">
            <v>Oranje tompouce WK</v>
          </cell>
          <cell r="E138">
            <v>0.95</v>
          </cell>
          <cell r="F138">
            <v>0.66520612305596316</v>
          </cell>
          <cell r="G138">
            <v>0.09</v>
          </cell>
          <cell r="H138">
            <v>0.87155963302752293</v>
          </cell>
          <cell r="I138">
            <v>0.20635350997155977</v>
          </cell>
          <cell r="J138">
            <v>0.2172142210226945</v>
          </cell>
          <cell r="K138">
            <v>0.206815</v>
          </cell>
          <cell r="L138">
            <v>0.2177</v>
          </cell>
          <cell r="M138">
            <v>0.99</v>
          </cell>
        </row>
        <row r="139">
          <cell r="C139">
            <v>6350030</v>
          </cell>
          <cell r="D139" t="str">
            <v>Oranje tompoucevlaai EK</v>
          </cell>
          <cell r="E139">
            <v>16</v>
          </cell>
          <cell r="F139">
            <v>10.523170561248406</v>
          </cell>
          <cell r="G139">
            <v>0.09</v>
          </cell>
          <cell r="H139">
            <v>14.678899082568808</v>
          </cell>
          <cell r="I139">
            <v>4.1557285213204018</v>
          </cell>
          <cell r="J139">
            <v>0.25973303258252511</v>
          </cell>
          <cell r="K139">
            <v>3.4832000000000001</v>
          </cell>
          <cell r="L139">
            <v>0.2177</v>
          </cell>
          <cell r="M139">
            <v>15.99</v>
          </cell>
        </row>
        <row r="140">
          <cell r="D140" t="str">
            <v>VADERDAG</v>
          </cell>
        </row>
        <row r="141">
          <cell r="C141">
            <v>6311029</v>
          </cell>
          <cell r="D141" t="str">
            <v>Tompouce vaderdag</v>
          </cell>
          <cell r="E141">
            <v>1.75</v>
          </cell>
          <cell r="F141">
            <v>1.1529031965747776</v>
          </cell>
          <cell r="G141">
            <v>0.09</v>
          </cell>
          <cell r="H141">
            <v>1.6055045871559632</v>
          </cell>
          <cell r="I141">
            <v>0.45260139058118565</v>
          </cell>
          <cell r="J141">
            <v>0.25862936604639181</v>
          </cell>
          <cell r="K141">
            <v>0.38097500000000001</v>
          </cell>
          <cell r="L141">
            <v>0.2177</v>
          </cell>
          <cell r="M141">
            <v>1.84</v>
          </cell>
        </row>
        <row r="142">
          <cell r="C142">
            <v>6333861</v>
          </cell>
          <cell r="D142" t="str">
            <v>Vierkant slagroomtaart vaderdag</v>
          </cell>
          <cell r="E142">
            <v>15</v>
          </cell>
          <cell r="F142">
            <v>8.0994380972208813</v>
          </cell>
          <cell r="G142">
            <v>0.09</v>
          </cell>
          <cell r="H142">
            <v>13.761467889908257</v>
          </cell>
          <cell r="I142">
            <v>5.6620297926873757</v>
          </cell>
          <cell r="J142">
            <v>0.37746865284582504</v>
          </cell>
          <cell r="K142">
            <v>3.2655000000000003</v>
          </cell>
          <cell r="L142">
            <v>0.2177</v>
          </cell>
          <cell r="M142">
            <v>14.99</v>
          </cell>
        </row>
        <row r="143">
          <cell r="C143">
            <v>6330078</v>
          </cell>
          <cell r="D143" t="str">
            <v>L1 Dripcake vaderdag</v>
          </cell>
          <cell r="E143">
            <v>18.5</v>
          </cell>
          <cell r="F143">
            <v>13.671272715465008</v>
          </cell>
          <cell r="G143">
            <v>0.09</v>
          </cell>
          <cell r="H143">
            <v>16.972477064220183</v>
          </cell>
          <cell r="I143">
            <v>3.3012043487551743</v>
          </cell>
          <cell r="J143">
            <v>0.1784434783110905</v>
          </cell>
          <cell r="K143">
            <v>4.02745</v>
          </cell>
          <cell r="L143">
            <v>0.2177</v>
          </cell>
          <cell r="M143">
            <v>18.989999999999998</v>
          </cell>
        </row>
        <row r="144">
          <cell r="C144">
            <v>6330109</v>
          </cell>
          <cell r="D144" t="str">
            <v>Vaderdagtaart rond</v>
          </cell>
          <cell r="E144">
            <v>15.5</v>
          </cell>
          <cell r="F144">
            <v>9.9077510365765278</v>
          </cell>
          <cell r="G144">
            <v>0.09</v>
          </cell>
          <cell r="H144">
            <v>14.220183486238533</v>
          </cell>
          <cell r="I144">
            <v>4.3124324496620048</v>
          </cell>
          <cell r="J144">
            <v>0.27822144836529061</v>
          </cell>
          <cell r="K144">
            <v>3.3743500000000002</v>
          </cell>
          <cell r="L144">
            <v>0.2177</v>
          </cell>
          <cell r="M144">
            <v>15.99</v>
          </cell>
        </row>
        <row r="145">
          <cell r="D145" t="str">
            <v>STAVEN</v>
          </cell>
        </row>
        <row r="146">
          <cell r="C146">
            <v>6366321</v>
          </cell>
          <cell r="D146" t="str">
            <v xml:space="preserve">L4 Amandel staaf </v>
          </cell>
          <cell r="E146">
            <v>3.5</v>
          </cell>
          <cell r="F146">
            <v>1.7025993041248537</v>
          </cell>
          <cell r="G146">
            <v>0.09</v>
          </cell>
          <cell r="H146">
            <v>3.2110091743119265</v>
          </cell>
          <cell r="I146">
            <v>1.5084098701870727</v>
          </cell>
          <cell r="J146">
            <v>0.43097424862487793</v>
          </cell>
          <cell r="K146">
            <v>0.76195000000000002</v>
          </cell>
          <cell r="L146">
            <v>0.2177</v>
          </cell>
          <cell r="M146">
            <v>3.59</v>
          </cell>
        </row>
        <row r="147">
          <cell r="C147">
            <v>6366371</v>
          </cell>
          <cell r="D147" t="str">
            <v>L4 Speculaasstaaf los</v>
          </cell>
          <cell r="E147">
            <v>3.5</v>
          </cell>
          <cell r="F147">
            <v>1.8498316462909692</v>
          </cell>
          <cell r="G147">
            <v>0.09</v>
          </cell>
          <cell r="H147">
            <v>3.2110091743119265</v>
          </cell>
          <cell r="I147">
            <v>1.3611775280209573</v>
          </cell>
          <cell r="J147">
            <v>0.38890786514884496</v>
          </cell>
          <cell r="K147">
            <v>0.76195000000000002</v>
          </cell>
          <cell r="L147">
            <v>0.2177</v>
          </cell>
          <cell r="M147">
            <v>3.59</v>
          </cell>
        </row>
        <row r="148">
          <cell r="C148">
            <v>6266351</v>
          </cell>
          <cell r="D148" t="str">
            <v>Bake off RB Specstaven LL 18 st/ds</v>
          </cell>
          <cell r="E148">
            <v>3.5</v>
          </cell>
          <cell r="F148">
            <v>27.592153837390022</v>
          </cell>
          <cell r="G148">
            <v>0.09</v>
          </cell>
          <cell r="H148">
            <v>3.2110091743119265</v>
          </cell>
          <cell r="I148">
            <v>-24.381144663078096</v>
          </cell>
          <cell r="J148">
            <v>0</v>
          </cell>
          <cell r="K148">
            <v>0.76195000000000002</v>
          </cell>
          <cell r="L148">
            <v>0.2177</v>
          </cell>
          <cell r="M148">
            <v>3.59</v>
          </cell>
        </row>
        <row r="149">
          <cell r="C149">
            <v>6266310</v>
          </cell>
          <cell r="D149" t="str">
            <v>Bake-off RB am.staven 21st Lekkerland</v>
          </cell>
          <cell r="E149">
            <v>3.5</v>
          </cell>
          <cell r="F149">
            <v>30.345288666723526</v>
          </cell>
          <cell r="G149">
            <v>0.09</v>
          </cell>
          <cell r="H149">
            <v>3.2110091743119265</v>
          </cell>
          <cell r="I149">
            <v>-27.134279492411601</v>
          </cell>
          <cell r="J149">
            <v>0</v>
          </cell>
          <cell r="K149">
            <v>0.76195000000000002</v>
          </cell>
          <cell r="L149">
            <v>0.2177</v>
          </cell>
          <cell r="M149">
            <v>3.59</v>
          </cell>
        </row>
        <row r="150">
          <cell r="C150">
            <v>6366350</v>
          </cell>
          <cell r="D150" t="str">
            <v>L14 RB Speculaasstaven met inlay</v>
          </cell>
          <cell r="E150">
            <v>3.5</v>
          </cell>
          <cell r="F150">
            <v>1.9038128953532962</v>
          </cell>
          <cell r="G150">
            <v>0.09</v>
          </cell>
          <cell r="H150">
            <v>3.2110091743119265</v>
          </cell>
          <cell r="I150">
            <v>1.3071962789586302</v>
          </cell>
          <cell r="J150">
            <v>0.37348465113103718</v>
          </cell>
          <cell r="K150">
            <v>0.76195000000000002</v>
          </cell>
          <cell r="L150">
            <v>0.2177</v>
          </cell>
          <cell r="M150">
            <v>3.59</v>
          </cell>
        </row>
        <row r="151">
          <cell r="C151">
            <v>6366324</v>
          </cell>
          <cell r="D151" t="str">
            <v>L14 RB amandelstaven met inlay</v>
          </cell>
          <cell r="E151">
            <v>3.5</v>
          </cell>
          <cell r="F151">
            <v>1.7562739289940188</v>
          </cell>
          <cell r="G151">
            <v>0.09</v>
          </cell>
          <cell r="H151">
            <v>3.2110091743119265</v>
          </cell>
          <cell r="I151">
            <v>1.4547352453179077</v>
          </cell>
          <cell r="J151">
            <v>0.41563864151940216</v>
          </cell>
          <cell r="K151">
            <v>0.76195000000000002</v>
          </cell>
          <cell r="L151">
            <v>0.2177</v>
          </cell>
          <cell r="M151">
            <v>3.59</v>
          </cell>
        </row>
        <row r="152">
          <cell r="D152" t="str">
            <v>HALLOWEEN</v>
          </cell>
        </row>
        <row r="153">
          <cell r="C153">
            <v>6310021</v>
          </cell>
          <cell r="D153" t="str">
            <v xml:space="preserve">Halloween tompouce </v>
          </cell>
          <cell r="E153">
            <v>1.8</v>
          </cell>
          <cell r="F153">
            <v>1.1529031965747776</v>
          </cell>
          <cell r="G153">
            <v>0.09</v>
          </cell>
          <cell r="H153">
            <v>1.6513761467889909</v>
          </cell>
          <cell r="I153">
            <v>0.49847295021421334</v>
          </cell>
          <cell r="J153">
            <v>0.27692941678567407</v>
          </cell>
          <cell r="K153">
            <v>0.39186000000000004</v>
          </cell>
          <cell r="L153">
            <v>0.2177</v>
          </cell>
          <cell r="M153">
            <v>1.8900000000000001</v>
          </cell>
        </row>
        <row r="154">
          <cell r="C154">
            <v>6330007</v>
          </cell>
          <cell r="D154" t="str">
            <v>Halloween slagroomtaart</v>
          </cell>
          <cell r="E154">
            <v>15</v>
          </cell>
          <cell r="F154">
            <v>8.1911288821998198</v>
          </cell>
          <cell r="G154">
            <v>0.09</v>
          </cell>
          <cell r="H154">
            <v>13.761467889908257</v>
          </cell>
          <cell r="I154">
            <v>5.5703390077084372</v>
          </cell>
          <cell r="J154">
            <v>0.37135593384722915</v>
          </cell>
          <cell r="K154">
            <v>3.2655000000000003</v>
          </cell>
          <cell r="L154">
            <v>0.2177</v>
          </cell>
          <cell r="M154">
            <v>14.99</v>
          </cell>
        </row>
        <row r="155">
          <cell r="C155">
            <v>6330101</v>
          </cell>
          <cell r="D155" t="str">
            <v>Halloween dripcake</v>
          </cell>
          <cell r="E155">
            <v>18.5</v>
          </cell>
          <cell r="F155">
            <v>12.63707521714797</v>
          </cell>
          <cell r="G155">
            <v>0.09</v>
          </cell>
          <cell r="H155">
            <v>16.972477064220183</v>
          </cell>
          <cell r="I155">
            <v>4.3354018470722124</v>
          </cell>
          <cell r="J155">
            <v>0.23434604578768717</v>
          </cell>
          <cell r="K155">
            <v>4.02745</v>
          </cell>
          <cell r="L155">
            <v>0.2177</v>
          </cell>
          <cell r="M155">
            <v>18.989999999999998</v>
          </cell>
        </row>
        <row r="156">
          <cell r="D156" t="str">
            <v>SINTERKLAAS</v>
          </cell>
        </row>
        <row r="157">
          <cell r="C157">
            <v>6311270</v>
          </cell>
          <cell r="D157" t="str">
            <v>Sinterklaastompouce</v>
          </cell>
          <cell r="E157">
            <v>1.8</v>
          </cell>
          <cell r="F157">
            <v>1.1529031965747776</v>
          </cell>
          <cell r="G157">
            <v>0.09</v>
          </cell>
          <cell r="H157">
            <v>1.6513761467889909</v>
          </cell>
          <cell r="I157">
            <v>0.49847295021421334</v>
          </cell>
          <cell r="J157">
            <v>0.27692941678567407</v>
          </cell>
          <cell r="K157">
            <v>0.39186000000000004</v>
          </cell>
          <cell r="L157">
            <v>0.2177</v>
          </cell>
          <cell r="M157">
            <v>1.8900000000000001</v>
          </cell>
        </row>
        <row r="158">
          <cell r="C158">
            <v>6333770</v>
          </cell>
          <cell r="D158" t="str">
            <v>4K Sint slagroomtaart</v>
          </cell>
          <cell r="E158">
            <v>15</v>
          </cell>
          <cell r="F158">
            <v>7.9870441038360678</v>
          </cell>
          <cell r="G158">
            <v>0.09</v>
          </cell>
          <cell r="H158">
            <v>13.761467889908257</v>
          </cell>
          <cell r="I158">
            <v>5.7744237860721892</v>
          </cell>
          <cell r="J158">
            <v>0.38496158573814593</v>
          </cell>
          <cell r="K158">
            <v>3.2655000000000003</v>
          </cell>
          <cell r="L158">
            <v>0.2177</v>
          </cell>
          <cell r="M158">
            <v>14.99</v>
          </cell>
        </row>
        <row r="159">
          <cell r="C159">
            <v>6333632</v>
          </cell>
          <cell r="D159" t="str">
            <v>L1 3D Sinttaart</v>
          </cell>
          <cell r="E159">
            <v>18</v>
          </cell>
          <cell r="F159">
            <v>11.064304886162649</v>
          </cell>
          <cell r="G159">
            <v>0.09</v>
          </cell>
          <cell r="H159">
            <v>16.513761467889907</v>
          </cell>
          <cell r="I159">
            <v>5.449456581727258</v>
          </cell>
          <cell r="J159">
            <v>0.30274758787373657</v>
          </cell>
          <cell r="K159">
            <v>3.9186000000000001</v>
          </cell>
          <cell r="L159">
            <v>0.2177</v>
          </cell>
          <cell r="M159">
            <v>17.989999999999998</v>
          </cell>
        </row>
        <row r="160">
          <cell r="C160">
            <v>6366810</v>
          </cell>
          <cell r="D160" t="str">
            <v>L14 Amandelletter verpakt</v>
          </cell>
          <cell r="E160">
            <v>8</v>
          </cell>
          <cell r="F160">
            <v>4.4862005976463015</v>
          </cell>
          <cell r="G160">
            <v>0.09</v>
          </cell>
          <cell r="H160">
            <v>7.3394495412844041</v>
          </cell>
          <cell r="I160">
            <v>2.8532489436381026</v>
          </cell>
          <cell r="J160">
            <v>0.35665611795476282</v>
          </cell>
          <cell r="K160">
            <v>1.7416</v>
          </cell>
          <cell r="L160">
            <v>0.2177</v>
          </cell>
          <cell r="M160">
            <v>7.99</v>
          </cell>
        </row>
        <row r="161">
          <cell r="C161">
            <v>6340060</v>
          </cell>
          <cell r="D161" t="str">
            <v xml:space="preserve">Sint witte chocolade hazelnoottaart </v>
          </cell>
          <cell r="E161">
            <v>13.5</v>
          </cell>
          <cell r="F161">
            <v>6.8762121587229679</v>
          </cell>
          <cell r="G161">
            <v>0.09</v>
          </cell>
          <cell r="H161">
            <v>12.385321100917432</v>
          </cell>
          <cell r="I161">
            <v>5.5091089421944641</v>
          </cell>
          <cell r="J161">
            <v>0.40808214386625657</v>
          </cell>
          <cell r="K161">
            <v>2.9389500000000002</v>
          </cell>
          <cell r="L161">
            <v>0.2177</v>
          </cell>
          <cell r="M161">
            <v>13.99</v>
          </cell>
        </row>
        <row r="162">
          <cell r="C162">
            <v>6330042</v>
          </cell>
          <cell r="D162" t="str">
            <v>L1 Dripcake Sint drie kleuren</v>
          </cell>
          <cell r="E162">
            <v>18.5</v>
          </cell>
          <cell r="F162">
            <v>12.576090579427959</v>
          </cell>
          <cell r="G162">
            <v>0.09</v>
          </cell>
          <cell r="H162">
            <v>16.972477064220183</v>
          </cell>
          <cell r="I162">
            <v>4.3963864847922238</v>
          </cell>
          <cell r="J162">
            <v>0.23764251269147155</v>
          </cell>
          <cell r="K162">
            <v>4.02745</v>
          </cell>
          <cell r="L162">
            <v>0.2177</v>
          </cell>
          <cell r="M162">
            <v>18.989999999999998</v>
          </cell>
        </row>
        <row r="163">
          <cell r="D163" t="str">
            <v>KERST</v>
          </cell>
        </row>
        <row r="164">
          <cell r="C164">
            <v>6311130</v>
          </cell>
          <cell r="D164" t="str">
            <v>Kerst tompouce</v>
          </cell>
          <cell r="E164">
            <v>1.8</v>
          </cell>
          <cell r="F164">
            <v>1.1529031965747776</v>
          </cell>
          <cell r="G164">
            <v>0.09</v>
          </cell>
          <cell r="H164">
            <v>1.6513761467889909</v>
          </cell>
          <cell r="I164">
            <v>0.49847295021421334</v>
          </cell>
          <cell r="J164">
            <v>0.27692941678567407</v>
          </cell>
          <cell r="K164">
            <v>0.39186000000000004</v>
          </cell>
          <cell r="L164">
            <v>0.2177</v>
          </cell>
          <cell r="M164">
            <v>1.8900000000000001</v>
          </cell>
        </row>
        <row r="165">
          <cell r="C165">
            <v>6310129</v>
          </cell>
          <cell r="D165" t="str">
            <v xml:space="preserve">Kerst gebakje </v>
          </cell>
          <cell r="E165">
            <v>2.75</v>
          </cell>
          <cell r="F165">
            <v>1.734522808006957</v>
          </cell>
          <cell r="G165">
            <v>0.09</v>
          </cell>
          <cell r="H165">
            <v>2.522935779816514</v>
          </cell>
          <cell r="I165">
            <v>0.78841297180955694</v>
          </cell>
          <cell r="J165">
            <v>0.28669562611256616</v>
          </cell>
          <cell r="K165">
            <v>0.59867500000000007</v>
          </cell>
          <cell r="L165">
            <v>0.2177</v>
          </cell>
          <cell r="M165">
            <v>2.79</v>
          </cell>
        </row>
        <row r="166">
          <cell r="C166">
            <v>6330105</v>
          </cell>
          <cell r="D166" t="str">
            <v xml:space="preserve">Red velvet kersttaart </v>
          </cell>
          <cell r="E166">
            <v>13.75</v>
          </cell>
          <cell r="F166">
            <v>8.9607967138907334</v>
          </cell>
          <cell r="G166">
            <v>0.09</v>
          </cell>
          <cell r="H166">
            <v>12.61467889908257</v>
          </cell>
          <cell r="I166">
            <v>3.6538821851918364</v>
          </cell>
          <cell r="J166">
            <v>0.26573688619576991</v>
          </cell>
          <cell r="K166">
            <v>2.9933749999999999</v>
          </cell>
          <cell r="L166">
            <v>0.2177</v>
          </cell>
          <cell r="M166">
            <v>13.99</v>
          </cell>
        </row>
        <row r="167">
          <cell r="C167">
            <v>6333012</v>
          </cell>
          <cell r="D167" t="str">
            <v>Slagroomtaart kerst</v>
          </cell>
          <cell r="E167">
            <v>15</v>
          </cell>
          <cell r="F167">
            <v>8.1085048278296554</v>
          </cell>
          <cell r="G167">
            <v>0.09</v>
          </cell>
          <cell r="H167">
            <v>13.761467889908257</v>
          </cell>
          <cell r="I167">
            <v>5.6529630620786016</v>
          </cell>
          <cell r="J167">
            <v>0.37686420413857341</v>
          </cell>
          <cell r="K167">
            <v>3.2655000000000003</v>
          </cell>
          <cell r="L167">
            <v>0.2177</v>
          </cell>
          <cell r="M167">
            <v>14.99</v>
          </cell>
        </row>
        <row r="168">
          <cell r="C168">
            <v>6344204</v>
          </cell>
          <cell r="D168" t="str">
            <v>4k Kerstslagroomtaart</v>
          </cell>
          <cell r="E168">
            <v>15</v>
          </cell>
          <cell r="F168">
            <v>8.2090626741765806</v>
          </cell>
          <cell r="G168">
            <v>0.09</v>
          </cell>
          <cell r="H168">
            <v>13.761467889908257</v>
          </cell>
          <cell r="I168">
            <v>5.5524052157316763</v>
          </cell>
          <cell r="J168">
            <v>0.37016034771544509</v>
          </cell>
          <cell r="K168">
            <v>3.2655000000000003</v>
          </cell>
          <cell r="L168">
            <v>0.2177</v>
          </cell>
          <cell r="M168">
            <v>14.99</v>
          </cell>
        </row>
        <row r="169">
          <cell r="C169">
            <v>6333633</v>
          </cell>
          <cell r="D169" t="str">
            <v>3D kersttaart</v>
          </cell>
          <cell r="E169">
            <v>18</v>
          </cell>
          <cell r="F169">
            <v>11.064304886162649</v>
          </cell>
          <cell r="G169">
            <v>0.09</v>
          </cell>
          <cell r="H169">
            <v>16.513761467889907</v>
          </cell>
          <cell r="I169">
            <v>5.449456581727258</v>
          </cell>
          <cell r="J169">
            <v>0.30274758787373657</v>
          </cell>
          <cell r="K169">
            <v>3.9186000000000001</v>
          </cell>
          <cell r="L169">
            <v>0.2177</v>
          </cell>
          <cell r="M169">
            <v>17.989999999999998</v>
          </cell>
        </row>
        <row r="170">
          <cell r="C170">
            <v>6340046</v>
          </cell>
          <cell r="D170" t="str">
            <v>Kerst chocoladetaart</v>
          </cell>
          <cell r="E170">
            <v>10</v>
          </cell>
          <cell r="F170">
            <v>5.6837486795884864</v>
          </cell>
          <cell r="G170">
            <v>0.09</v>
          </cell>
          <cell r="H170">
            <v>9.1743119266055047</v>
          </cell>
          <cell r="I170">
            <v>3.4905632470170183</v>
          </cell>
          <cell r="J170">
            <v>0.34905632470170184</v>
          </cell>
          <cell r="K170">
            <v>2.177</v>
          </cell>
          <cell r="L170">
            <v>0.2177</v>
          </cell>
          <cell r="M170">
            <v>9.99</v>
          </cell>
        </row>
        <row r="171">
          <cell r="C171">
            <v>6350032</v>
          </cell>
          <cell r="D171" t="str">
            <v xml:space="preserve">Kerst tompoucevlaai </v>
          </cell>
          <cell r="E171">
            <v>16</v>
          </cell>
          <cell r="F171">
            <v>10.205062083573498</v>
          </cell>
          <cell r="G171">
            <v>0.09</v>
          </cell>
          <cell r="H171">
            <v>14.678899082568808</v>
          </cell>
          <cell r="I171">
            <v>4.47383699899531</v>
          </cell>
          <cell r="J171">
            <v>0.27961481243720687</v>
          </cell>
          <cell r="K171">
            <v>3.4832000000000001</v>
          </cell>
          <cell r="L171">
            <v>0.2177</v>
          </cell>
          <cell r="M171">
            <v>15.99</v>
          </cell>
        </row>
        <row r="172">
          <cell r="C172">
            <v>6330043</v>
          </cell>
          <cell r="D172" t="str">
            <v xml:space="preserve">L1 Dripcake Kerst drie kleuren </v>
          </cell>
          <cell r="E172">
            <v>18.5</v>
          </cell>
          <cell r="F172">
            <v>12.439191613185024</v>
          </cell>
          <cell r="G172">
            <v>0.09</v>
          </cell>
          <cell r="H172">
            <v>16.972477064220183</v>
          </cell>
          <cell r="I172">
            <v>4.5332854510351588</v>
          </cell>
          <cell r="J172">
            <v>0.24504245681271128</v>
          </cell>
          <cell r="K172">
            <v>4.02745</v>
          </cell>
          <cell r="L172">
            <v>0.2177</v>
          </cell>
          <cell r="M172">
            <v>18.989999999999998</v>
          </cell>
        </row>
        <row r="173">
          <cell r="C173">
            <v>6366830</v>
          </cell>
          <cell r="D173" t="str">
            <v xml:space="preserve">L14 Luxe RB kerstkrans </v>
          </cell>
          <cell r="E173">
            <v>8</v>
          </cell>
          <cell r="F173">
            <v>4.3378010317141644</v>
          </cell>
          <cell r="G173">
            <v>0.09</v>
          </cell>
          <cell r="H173">
            <v>7.3394495412844041</v>
          </cell>
          <cell r="I173">
            <v>3.0016485095702397</v>
          </cell>
          <cell r="J173">
            <v>0.37520606369627996</v>
          </cell>
          <cell r="K173">
            <v>1.7416</v>
          </cell>
          <cell r="L173">
            <v>0.2177</v>
          </cell>
          <cell r="M173">
            <v>7.99</v>
          </cell>
        </row>
        <row r="174">
          <cell r="C174">
            <v>6366340</v>
          </cell>
          <cell r="D174" t="str">
            <v>L4 Luxe RB amandelstaaf</v>
          </cell>
          <cell r="E174">
            <v>3.5</v>
          </cell>
          <cell r="F174">
            <v>2.3460189984488364</v>
          </cell>
          <cell r="G174">
            <v>0.09</v>
          </cell>
          <cell r="H174">
            <v>3.2110091743119265</v>
          </cell>
          <cell r="I174">
            <v>0.86499017586309002</v>
          </cell>
          <cell r="J174">
            <v>0.24714005024659716</v>
          </cell>
          <cell r="K174">
            <v>0.76195000000000002</v>
          </cell>
          <cell r="L174">
            <v>0.2177</v>
          </cell>
          <cell r="M174">
            <v>3.59</v>
          </cell>
        </row>
        <row r="175">
          <cell r="C175">
            <v>6366411</v>
          </cell>
          <cell r="D175" t="str">
            <v>L14 RB amandelkerststaaf met inlay</v>
          </cell>
          <cell r="E175">
            <v>3.5</v>
          </cell>
          <cell r="F175">
            <v>2.344448570571128</v>
          </cell>
          <cell r="G175">
            <v>0.09</v>
          </cell>
          <cell r="H175">
            <v>3.2110091743119265</v>
          </cell>
          <cell r="I175">
            <v>0.86656060374079846</v>
          </cell>
          <cell r="J175">
            <v>0.24758874392594241</v>
          </cell>
          <cell r="K175">
            <v>0.76195000000000002</v>
          </cell>
          <cell r="L175">
            <v>0.2177</v>
          </cell>
          <cell r="M175">
            <v>3.59</v>
          </cell>
        </row>
        <row r="176">
          <cell r="D176" t="str">
            <v>OUD EN NIEUW</v>
          </cell>
        </row>
        <row r="177">
          <cell r="C177">
            <v>6310128</v>
          </cell>
          <cell r="D177" t="str">
            <v>Oud en nieuw tompouce</v>
          </cell>
          <cell r="E177">
            <v>1.8</v>
          </cell>
          <cell r="F177">
            <v>1.1536334805271773</v>
          </cell>
          <cell r="G177">
            <v>0.09</v>
          </cell>
          <cell r="H177">
            <v>1.6513761467889909</v>
          </cell>
          <cell r="I177">
            <v>0.49774266626181363</v>
          </cell>
          <cell r="J177">
            <v>0.27652370347878535</v>
          </cell>
          <cell r="K177">
            <v>0.39186000000000004</v>
          </cell>
          <cell r="L177">
            <v>0.2177</v>
          </cell>
          <cell r="M177">
            <v>1.8900000000000001</v>
          </cell>
        </row>
        <row r="178">
          <cell r="C178">
            <v>6330020</v>
          </cell>
          <cell r="D178" t="str">
            <v>3D taart Oud &amp; Nieuw</v>
          </cell>
          <cell r="E178">
            <v>18</v>
          </cell>
          <cell r="F178">
            <v>11.064304886162649</v>
          </cell>
          <cell r="G178">
            <v>0.09</v>
          </cell>
          <cell r="H178">
            <v>16.513761467889907</v>
          </cell>
          <cell r="I178">
            <v>5.449456581727258</v>
          </cell>
          <cell r="J178">
            <v>0.30274758787373657</v>
          </cell>
          <cell r="K178">
            <v>3.9186000000000001</v>
          </cell>
          <cell r="L178">
            <v>0.2177</v>
          </cell>
          <cell r="M178">
            <v>17.989999999999998</v>
          </cell>
        </row>
        <row r="179">
          <cell r="C179">
            <v>6330104</v>
          </cell>
          <cell r="D179" t="str">
            <v>4K Oud en nieuw taart</v>
          </cell>
          <cell r="E179">
            <v>15</v>
          </cell>
          <cell r="F179">
            <v>8.213564001064622</v>
          </cell>
          <cell r="G179">
            <v>0.09</v>
          </cell>
          <cell r="H179">
            <v>13.761467889908257</v>
          </cell>
          <cell r="I179">
            <v>5.5479038888436349</v>
          </cell>
          <cell r="J179">
            <v>0.36986025925624233</v>
          </cell>
          <cell r="K179">
            <v>3.2655000000000003</v>
          </cell>
          <cell r="L179">
            <v>0.2177</v>
          </cell>
          <cell r="M179">
            <v>14.99</v>
          </cell>
        </row>
        <row r="180">
          <cell r="C180">
            <v>6310130</v>
          </cell>
          <cell r="D180" t="str">
            <v xml:space="preserve">Oliebollen </v>
          </cell>
          <cell r="E180">
            <v>1</v>
          </cell>
          <cell r="F180">
            <v>0.53</v>
          </cell>
          <cell r="G180">
            <v>0.09</v>
          </cell>
          <cell r="H180">
            <v>0.91743119266055051</v>
          </cell>
          <cell r="I180">
            <v>0.38743119266055048</v>
          </cell>
          <cell r="J180">
            <v>0.38743119266055048</v>
          </cell>
          <cell r="K180">
            <v>0.2177</v>
          </cell>
          <cell r="L180">
            <v>0.2177</v>
          </cell>
          <cell r="M180">
            <v>0.99</v>
          </cell>
        </row>
        <row r="181">
          <cell r="C181">
            <v>6310131</v>
          </cell>
          <cell r="D181" t="str">
            <v xml:space="preserve">Oliebollen gevuld </v>
          </cell>
          <cell r="E181">
            <v>1</v>
          </cell>
          <cell r="F181">
            <v>0.53</v>
          </cell>
          <cell r="G181">
            <v>0.09</v>
          </cell>
          <cell r="H181">
            <v>0.91743119266055051</v>
          </cell>
          <cell r="I181">
            <v>0.38743119266055048</v>
          </cell>
          <cell r="J181">
            <v>0.38743119266055048</v>
          </cell>
          <cell r="K181">
            <v>0.2177</v>
          </cell>
          <cell r="L181">
            <v>0.2177</v>
          </cell>
          <cell r="M181">
            <v>0.99</v>
          </cell>
        </row>
        <row r="182">
          <cell r="C182">
            <v>6310132</v>
          </cell>
          <cell r="D182" t="str">
            <v xml:space="preserve">Appelbeignets </v>
          </cell>
          <cell r="E182">
            <v>1.5</v>
          </cell>
          <cell r="F182">
            <v>1.01</v>
          </cell>
          <cell r="G182">
            <v>0.09</v>
          </cell>
          <cell r="H182">
            <v>1.3761467889908257</v>
          </cell>
          <cell r="I182">
            <v>0.36614678899082564</v>
          </cell>
          <cell r="J182">
            <v>0.24409785932721709</v>
          </cell>
          <cell r="K182">
            <v>0.32655000000000001</v>
          </cell>
          <cell r="L182">
            <v>0.2177</v>
          </cell>
          <cell r="M182">
            <v>1.59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ADC08-C74B-446D-BD02-29CC719EA63B}">
  <dimension ref="A1:IP1405"/>
  <sheetViews>
    <sheetView tabSelected="1" topLeftCell="B19" zoomScale="70" zoomScaleNormal="70" workbookViewId="0">
      <selection activeCell="J34" sqref="J34"/>
    </sheetView>
  </sheetViews>
  <sheetFormatPr defaultColWidth="9.140625" defaultRowHeight="25.5" x14ac:dyDescent="0.35"/>
  <cols>
    <col min="1" max="1" width="8.7109375" style="1" hidden="1" customWidth="1"/>
    <col min="2" max="2" width="9.140625" style="1"/>
    <col min="3" max="3" width="19.140625" style="1" customWidth="1"/>
    <col min="4" max="4" width="9.85546875" style="1" customWidth="1"/>
    <col min="5" max="5" width="6.42578125" style="1" customWidth="1"/>
    <col min="6" max="6" width="14.5703125" style="1" customWidth="1"/>
    <col min="7" max="7" width="30.42578125" style="1" customWidth="1"/>
    <col min="8" max="8" width="26.42578125" style="1" customWidth="1"/>
    <col min="9" max="9" width="20.5703125" style="1" customWidth="1"/>
    <col min="10" max="10" width="50.28515625" style="1" customWidth="1"/>
    <col min="11" max="11" width="22.42578125" style="1" customWidth="1"/>
    <col min="12" max="12" width="10.85546875" style="49" customWidth="1"/>
    <col min="13" max="13" width="9.140625" style="1" customWidth="1"/>
    <col min="14" max="17" width="9.140625" style="1" hidden="1" customWidth="1"/>
    <col min="18" max="18" width="9.140625" style="2" hidden="1" customWidth="1"/>
    <col min="19" max="250" width="9.140625" style="3"/>
    <col min="251" max="16384" width="9.140625" style="1"/>
  </cols>
  <sheetData>
    <row r="1" spans="1:26" ht="78" customHeight="1" x14ac:dyDescent="1.2"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</row>
    <row r="3" spans="1:26" ht="26.25" x14ac:dyDescent="0.4">
      <c r="C3" s="4" t="s">
        <v>1</v>
      </c>
      <c r="D3" s="5"/>
      <c r="E3" s="5"/>
      <c r="F3" s="5"/>
      <c r="G3" s="6" t="s">
        <v>2</v>
      </c>
      <c r="H3" s="5"/>
      <c r="I3" s="5"/>
      <c r="J3" s="5"/>
      <c r="K3" s="7" t="s">
        <v>3</v>
      </c>
      <c r="L3" s="44" t="s">
        <v>4</v>
      </c>
      <c r="M3" s="5"/>
      <c r="N3" s="5"/>
      <c r="O3" s="5"/>
      <c r="P3" s="8"/>
      <c r="Q3" s="8"/>
      <c r="R3" s="5"/>
      <c r="S3" s="9"/>
      <c r="T3" s="9"/>
      <c r="U3" s="10"/>
      <c r="V3" s="10"/>
      <c r="W3" s="10"/>
      <c r="X3" s="10"/>
      <c r="Y3" s="10"/>
      <c r="Z3" s="10"/>
    </row>
    <row r="4" spans="1:26" ht="27.75" x14ac:dyDescent="0.4">
      <c r="A4" s="11" t="str">
        <f>IF(C4="","",1)</f>
        <v/>
      </c>
      <c r="C4" s="12"/>
      <c r="D4" s="13"/>
      <c r="E4" s="13"/>
      <c r="F4" s="13">
        <v>6333600</v>
      </c>
      <c r="G4" s="13" t="s">
        <v>5</v>
      </c>
      <c r="H4" s="13"/>
      <c r="I4" s="13"/>
      <c r="J4" s="13"/>
      <c r="K4" s="52">
        <v>22.926605504587155</v>
      </c>
      <c r="L4" s="42">
        <f>VLOOKUP(F4,[1]Blad1!$C:$M,11,0)</f>
        <v>24.99</v>
      </c>
      <c r="M4" s="5"/>
      <c r="N4" s="15">
        <v>22.926605504587155</v>
      </c>
      <c r="O4" s="5"/>
      <c r="P4" s="8">
        <f>C4*N4</f>
        <v>0</v>
      </c>
      <c r="Q4" s="8"/>
      <c r="R4" s="5"/>
      <c r="S4" s="9"/>
      <c r="T4" s="9"/>
      <c r="U4" s="10"/>
      <c r="V4" s="10"/>
      <c r="W4" s="10"/>
      <c r="X4" s="10"/>
      <c r="Y4" s="10"/>
      <c r="Z4" s="10"/>
    </row>
    <row r="5" spans="1:26" ht="26.25" x14ac:dyDescent="0.4">
      <c r="A5" s="11" t="str">
        <f>IF(C5="","",SUM($A$4:A4)+1)</f>
        <v/>
      </c>
      <c r="C5" s="12"/>
      <c r="D5" s="16"/>
      <c r="E5" s="13"/>
      <c r="F5" s="13">
        <v>6333610</v>
      </c>
      <c r="G5" s="16" t="s">
        <v>6</v>
      </c>
      <c r="H5" s="16"/>
      <c r="I5" s="16"/>
      <c r="J5" s="16"/>
      <c r="K5" s="52">
        <v>22.926605504587155</v>
      </c>
      <c r="L5" s="42">
        <f>VLOOKUP(F5,[1]Blad1!$C:$M,11,0)</f>
        <v>24.99</v>
      </c>
      <c r="M5" s="5"/>
      <c r="N5" s="15">
        <v>22.926605504587155</v>
      </c>
      <c r="O5" s="5"/>
      <c r="P5" s="8">
        <f t="shared" ref="P5:P24" si="0">C5*N5</f>
        <v>0</v>
      </c>
      <c r="Q5" s="8"/>
      <c r="R5" s="5"/>
      <c r="S5" s="9"/>
      <c r="T5" s="9"/>
      <c r="U5" s="10"/>
      <c r="V5" s="10"/>
      <c r="W5" s="10"/>
      <c r="X5" s="10"/>
      <c r="Y5" s="10"/>
      <c r="Z5" s="10"/>
    </row>
    <row r="6" spans="1:26" ht="26.25" x14ac:dyDescent="0.4">
      <c r="A6" s="11" t="str">
        <f>IF(C6="","",SUM($A$4:A5)+1)</f>
        <v/>
      </c>
      <c r="C6" s="12"/>
      <c r="D6" s="13"/>
      <c r="E6" s="16"/>
      <c r="F6" s="16">
        <v>6333604</v>
      </c>
      <c r="G6" s="16" t="s">
        <v>7</v>
      </c>
      <c r="H6" s="16"/>
      <c r="I6" s="16"/>
      <c r="J6" s="16"/>
      <c r="K6" s="52">
        <v>27.513761467889907</v>
      </c>
      <c r="L6" s="42">
        <f>VLOOKUP(F6,[1]Blad1!$C:$M,11,0)</f>
        <v>29.99</v>
      </c>
      <c r="M6" s="5"/>
      <c r="N6" s="15">
        <v>27.513761467889907</v>
      </c>
      <c r="O6" s="5"/>
      <c r="P6" s="8">
        <f t="shared" si="0"/>
        <v>0</v>
      </c>
      <c r="Q6" s="8"/>
      <c r="R6" s="5"/>
      <c r="S6" s="9"/>
      <c r="T6" s="9"/>
      <c r="U6" s="10"/>
      <c r="V6" s="10"/>
      <c r="W6" s="10"/>
      <c r="X6" s="10"/>
      <c r="Y6" s="10"/>
      <c r="Z6" s="10"/>
    </row>
    <row r="7" spans="1:26" ht="26.25" x14ac:dyDescent="0.4">
      <c r="A7" s="11" t="str">
        <f>IF(C7="","",SUM($A$4:A6)+1)</f>
        <v/>
      </c>
      <c r="C7" s="12"/>
      <c r="D7" s="16"/>
      <c r="E7" s="16"/>
      <c r="F7" s="16">
        <v>6333614</v>
      </c>
      <c r="G7" s="16" t="s">
        <v>8</v>
      </c>
      <c r="H7" s="16"/>
      <c r="I7" s="16"/>
      <c r="J7" s="16"/>
      <c r="K7" s="55">
        <v>27.513761467889907</v>
      </c>
      <c r="L7" s="42">
        <f>VLOOKUP(F7,[1]Blad1!$C:$M,11,0)</f>
        <v>29.99</v>
      </c>
      <c r="M7" s="5"/>
      <c r="N7" s="15">
        <v>27.513761467889907</v>
      </c>
      <c r="O7" s="5"/>
      <c r="P7" s="8">
        <f t="shared" si="0"/>
        <v>0</v>
      </c>
      <c r="Q7" s="8"/>
      <c r="R7" s="5"/>
      <c r="S7" s="9"/>
      <c r="T7" s="9"/>
      <c r="U7" s="10"/>
      <c r="V7" s="10"/>
      <c r="W7" s="10"/>
      <c r="X7" s="10"/>
      <c r="Y7" s="10"/>
      <c r="Z7" s="10"/>
    </row>
    <row r="8" spans="1:26" ht="26.25" x14ac:dyDescent="0.4">
      <c r="A8" s="11" t="str">
        <f>IF(C8="","",SUM($A$4:A7)+1)</f>
        <v/>
      </c>
      <c r="B8" s="57" t="str">
        <f>IF(P30=0,"Geef uw te bestellen aantallen op.","")</f>
        <v>Geef uw te bestellen aantallen op.</v>
      </c>
      <c r="C8" s="4"/>
      <c r="D8" s="5"/>
      <c r="E8" s="5"/>
      <c r="F8" s="5"/>
      <c r="G8" s="5"/>
      <c r="H8" s="5"/>
      <c r="I8" s="5"/>
      <c r="J8" s="5"/>
      <c r="K8" s="54"/>
      <c r="L8" s="45"/>
      <c r="M8" s="5"/>
      <c r="N8" s="18"/>
      <c r="O8" s="5"/>
      <c r="P8" s="8">
        <f t="shared" si="0"/>
        <v>0</v>
      </c>
      <c r="Q8" s="8"/>
      <c r="R8" s="5"/>
      <c r="S8" s="9"/>
      <c r="T8" s="19"/>
      <c r="U8" s="10"/>
      <c r="V8" s="10"/>
      <c r="W8" s="10"/>
      <c r="X8" s="10"/>
      <c r="Y8" s="10"/>
      <c r="Z8" s="10"/>
    </row>
    <row r="9" spans="1:26" ht="26.25" x14ac:dyDescent="0.4">
      <c r="A9" s="11" t="str">
        <f>IF(C9="","",SUM($A$4:A8)+1)</f>
        <v/>
      </c>
      <c r="B9" s="57"/>
      <c r="C9" s="4"/>
      <c r="D9" s="5"/>
      <c r="E9" s="5"/>
      <c r="F9" s="5"/>
      <c r="G9" s="6" t="s">
        <v>9</v>
      </c>
      <c r="H9" s="5"/>
      <c r="I9" s="5"/>
      <c r="J9" s="5"/>
      <c r="K9" s="54"/>
      <c r="L9" s="45"/>
      <c r="M9" s="5"/>
      <c r="N9" s="18"/>
      <c r="O9" s="5"/>
      <c r="P9" s="8">
        <f t="shared" si="0"/>
        <v>0</v>
      </c>
      <c r="Q9" s="8"/>
      <c r="R9" s="5"/>
      <c r="S9" s="9"/>
      <c r="T9" s="9"/>
      <c r="U9" s="10"/>
      <c r="V9" s="10"/>
      <c r="W9" s="10"/>
      <c r="X9" s="10"/>
      <c r="Y9" s="10"/>
      <c r="Z9" s="10"/>
    </row>
    <row r="10" spans="1:26" ht="26.25" customHeight="1" x14ac:dyDescent="0.4">
      <c r="A10" s="11" t="str">
        <f>IF(C10="","",SUM($A$4:A9)+1)</f>
        <v/>
      </c>
      <c r="B10" s="57"/>
      <c r="C10" s="12"/>
      <c r="D10" s="13"/>
      <c r="E10" s="13"/>
      <c r="F10" s="13">
        <v>6333601</v>
      </c>
      <c r="G10" s="13" t="s">
        <v>10</v>
      </c>
      <c r="H10" s="13"/>
      <c r="I10" s="13"/>
      <c r="J10" s="13"/>
      <c r="K10" s="52">
        <v>34.853211009174316</v>
      </c>
      <c r="L10" s="42">
        <f>VLOOKUP(F10,[1]Blad1!$C:$M,11,0)</f>
        <v>37.99</v>
      </c>
      <c r="M10" s="5"/>
      <c r="N10" s="15">
        <v>34.853211009174316</v>
      </c>
      <c r="O10" s="5"/>
      <c r="P10" s="8">
        <f t="shared" si="0"/>
        <v>0</v>
      </c>
      <c r="Q10" s="8"/>
      <c r="R10" s="5"/>
      <c r="S10" s="9"/>
      <c r="T10" s="9"/>
      <c r="U10" s="10"/>
      <c r="V10" s="10"/>
      <c r="W10" s="10"/>
      <c r="X10" s="10"/>
      <c r="Y10" s="10"/>
      <c r="Z10" s="10"/>
    </row>
    <row r="11" spans="1:26" ht="26.25" x14ac:dyDescent="0.4">
      <c r="A11" s="11" t="str">
        <f>IF(C11="","",SUM($A$4:A10)+1)</f>
        <v/>
      </c>
      <c r="B11" s="57"/>
      <c r="C11" s="12"/>
      <c r="D11" s="16"/>
      <c r="E11" s="16"/>
      <c r="F11" s="16">
        <v>6333611</v>
      </c>
      <c r="G11" s="16" t="s">
        <v>11</v>
      </c>
      <c r="H11" s="16"/>
      <c r="I11" s="16"/>
      <c r="J11" s="16"/>
      <c r="K11" s="52">
        <v>34.853211009174316</v>
      </c>
      <c r="L11" s="42">
        <f>VLOOKUP(F11,[1]Blad1!$C:$M,11,0)</f>
        <v>37.99</v>
      </c>
      <c r="M11" s="5"/>
      <c r="N11" s="15">
        <v>34.853211009174316</v>
      </c>
      <c r="O11" s="5"/>
      <c r="P11" s="8">
        <f t="shared" si="0"/>
        <v>0</v>
      </c>
      <c r="Q11" s="8"/>
      <c r="R11" s="5"/>
      <c r="S11" s="9"/>
      <c r="T11" s="9"/>
      <c r="U11" s="10"/>
      <c r="V11" s="10"/>
      <c r="W11" s="10"/>
      <c r="X11" s="10"/>
      <c r="Y11" s="10"/>
      <c r="Z11" s="10"/>
    </row>
    <row r="12" spans="1:26" ht="26.25" x14ac:dyDescent="0.4">
      <c r="A12" s="11" t="str">
        <f>IF(C12="","",SUM($A$4:A11)+1)</f>
        <v/>
      </c>
      <c r="B12" s="57"/>
      <c r="C12" s="12"/>
      <c r="D12" s="16"/>
      <c r="E12" s="16"/>
      <c r="F12" s="16">
        <v>6333605</v>
      </c>
      <c r="G12" s="16" t="s">
        <v>12</v>
      </c>
      <c r="H12" s="16"/>
      <c r="I12" s="16"/>
      <c r="J12" s="16"/>
      <c r="K12" s="52">
        <v>37.605504587155963</v>
      </c>
      <c r="L12" s="42">
        <f>VLOOKUP(F12,[1]Blad1!$C:$M,11,0)</f>
        <v>40.99</v>
      </c>
      <c r="M12" s="5"/>
      <c r="N12" s="15">
        <v>37.605504587155963</v>
      </c>
      <c r="O12" s="5"/>
      <c r="P12" s="8">
        <f t="shared" si="0"/>
        <v>0</v>
      </c>
      <c r="Q12" s="8"/>
      <c r="R12" s="5"/>
      <c r="S12" s="9"/>
      <c r="T12" s="9"/>
      <c r="U12" s="10"/>
      <c r="V12" s="10"/>
      <c r="W12" s="10"/>
      <c r="X12" s="10"/>
      <c r="Y12" s="10"/>
      <c r="Z12" s="10"/>
    </row>
    <row r="13" spans="1:26" ht="26.25" x14ac:dyDescent="0.4">
      <c r="A13" s="11" t="str">
        <f>IF(C13="","",SUM($A$4:A12)+1)</f>
        <v/>
      </c>
      <c r="B13" s="57"/>
      <c r="C13" s="12"/>
      <c r="D13" s="16"/>
      <c r="E13" s="16"/>
      <c r="F13" s="16">
        <v>6333615</v>
      </c>
      <c r="G13" s="16" t="s">
        <v>13</v>
      </c>
      <c r="H13" s="16"/>
      <c r="I13" s="16"/>
      <c r="J13" s="16"/>
      <c r="K13" s="55">
        <v>37.605504587155963</v>
      </c>
      <c r="L13" s="42">
        <f>VLOOKUP(F13,[1]Blad1!$C:$M,11,0)</f>
        <v>40.99</v>
      </c>
      <c r="M13" s="5"/>
      <c r="N13" s="15">
        <v>37.605504587155963</v>
      </c>
      <c r="O13" s="5"/>
      <c r="P13" s="8">
        <f t="shared" si="0"/>
        <v>0</v>
      </c>
      <c r="Q13" s="8"/>
      <c r="R13" s="5"/>
      <c r="S13" s="9"/>
      <c r="T13" s="9"/>
      <c r="U13" s="10"/>
      <c r="V13" s="10"/>
      <c r="W13" s="10"/>
      <c r="X13" s="10"/>
      <c r="Y13" s="10"/>
      <c r="Z13" s="10"/>
    </row>
    <row r="14" spans="1:26" ht="26.25" x14ac:dyDescent="0.4">
      <c r="A14" s="11" t="str">
        <f>IF(C14="","",SUM($A$4:A13)+1)</f>
        <v/>
      </c>
      <c r="B14" s="57"/>
      <c r="C14" s="4"/>
      <c r="D14" s="5"/>
      <c r="E14" s="5"/>
      <c r="F14" s="5"/>
      <c r="G14" s="5"/>
      <c r="H14" s="5"/>
      <c r="I14" s="5"/>
      <c r="J14" s="5"/>
      <c r="K14" s="54"/>
      <c r="L14" s="46"/>
      <c r="M14" s="5"/>
      <c r="N14" s="18"/>
      <c r="O14" s="5"/>
      <c r="P14" s="8">
        <f t="shared" si="0"/>
        <v>0</v>
      </c>
      <c r="Q14" s="8"/>
      <c r="R14" s="5"/>
      <c r="S14" s="9"/>
      <c r="T14" s="9"/>
      <c r="U14" s="10"/>
      <c r="V14" s="10"/>
      <c r="W14" s="10"/>
      <c r="X14" s="10"/>
      <c r="Y14" s="10"/>
      <c r="Z14" s="10"/>
    </row>
    <row r="15" spans="1:26" ht="26.25" x14ac:dyDescent="0.4">
      <c r="A15" s="11" t="str">
        <f>IF(C15="","",SUM($A$4:A14)+1)</f>
        <v/>
      </c>
      <c r="B15" s="57"/>
      <c r="C15" s="4"/>
      <c r="D15" s="5"/>
      <c r="E15" s="5"/>
      <c r="F15" s="5"/>
      <c r="G15" s="6" t="s">
        <v>14</v>
      </c>
      <c r="H15" s="5"/>
      <c r="I15" s="5"/>
      <c r="J15" s="5"/>
      <c r="K15" s="54"/>
      <c r="L15" s="46"/>
      <c r="M15" s="5"/>
      <c r="N15" s="18"/>
      <c r="O15" s="5"/>
      <c r="P15" s="8">
        <f t="shared" si="0"/>
        <v>0</v>
      </c>
      <c r="Q15" s="8"/>
      <c r="R15" s="5"/>
      <c r="S15" s="9"/>
      <c r="T15" s="9"/>
      <c r="U15" s="10"/>
      <c r="V15" s="10"/>
      <c r="W15" s="10"/>
      <c r="X15" s="10"/>
      <c r="Y15" s="10"/>
      <c r="Z15" s="10"/>
    </row>
    <row r="16" spans="1:26" ht="26.25" x14ac:dyDescent="0.4">
      <c r="A16" s="11" t="str">
        <f>IF(C16="","",SUM($A$4:A15)+1)</f>
        <v/>
      </c>
      <c r="B16" s="57"/>
      <c r="C16" s="12"/>
      <c r="D16" s="13"/>
      <c r="E16" s="13"/>
      <c r="F16" s="13">
        <v>6311018</v>
      </c>
      <c r="G16" s="13" t="s">
        <v>15</v>
      </c>
      <c r="H16" s="13"/>
      <c r="I16" s="13"/>
      <c r="J16" s="13"/>
      <c r="K16" s="52">
        <v>10.082568807339451</v>
      </c>
      <c r="L16" s="42">
        <f>VLOOKUP(F16,[1]Blad1!$C:$M,11,0)</f>
        <v>10.99</v>
      </c>
      <c r="M16" s="5"/>
      <c r="N16" s="15">
        <v>10.082568807339451</v>
      </c>
      <c r="O16" s="5"/>
      <c r="P16" s="8">
        <f t="shared" si="0"/>
        <v>0</v>
      </c>
      <c r="Q16" s="8"/>
      <c r="R16" s="5"/>
      <c r="S16" s="9"/>
      <c r="T16" s="9"/>
      <c r="U16" s="10"/>
      <c r="V16" s="10"/>
      <c r="W16" s="10"/>
      <c r="X16" s="10"/>
      <c r="Y16" s="10"/>
      <c r="Z16" s="10"/>
    </row>
    <row r="17" spans="1:26" ht="26.25" x14ac:dyDescent="0.4">
      <c r="A17" s="11" t="str">
        <f>IF(C17="","",SUM($A$4:A16)+1)</f>
        <v/>
      </c>
      <c r="B17" s="57"/>
      <c r="C17" s="12"/>
      <c r="D17" s="16"/>
      <c r="E17" s="16"/>
      <c r="F17" s="16">
        <v>6311019</v>
      </c>
      <c r="G17" s="16" t="s">
        <v>16</v>
      </c>
      <c r="H17" s="16"/>
      <c r="I17" s="16"/>
      <c r="J17" s="16"/>
      <c r="K17" s="52">
        <v>13.752293577981652</v>
      </c>
      <c r="L17" s="42">
        <f>VLOOKUP(F17,[1]Blad1!$C:$M,11,0)</f>
        <v>14.99</v>
      </c>
      <c r="M17" s="5"/>
      <c r="N17" s="15">
        <v>13.752293577981652</v>
      </c>
      <c r="O17" s="5"/>
      <c r="P17" s="8">
        <f t="shared" si="0"/>
        <v>0</v>
      </c>
      <c r="Q17" s="8"/>
      <c r="R17" s="5"/>
      <c r="S17" s="9"/>
      <c r="T17" s="9"/>
      <c r="U17" s="10"/>
      <c r="V17" s="10"/>
      <c r="W17" s="10"/>
      <c r="X17" s="10"/>
      <c r="Y17" s="10"/>
      <c r="Z17" s="10"/>
    </row>
    <row r="18" spans="1:26" ht="26.25" x14ac:dyDescent="0.4">
      <c r="A18" s="11" t="str">
        <f>IF(C18="","",SUM($A$4:A17)+1)</f>
        <v/>
      </c>
      <c r="B18" s="57"/>
      <c r="C18" s="20"/>
      <c r="D18" s="16"/>
      <c r="E18" s="16"/>
      <c r="F18" s="16">
        <v>6311027</v>
      </c>
      <c r="G18" s="16" t="s">
        <v>17</v>
      </c>
      <c r="H18" s="16"/>
      <c r="I18" s="16"/>
      <c r="J18" s="16" t="s">
        <v>182</v>
      </c>
      <c r="K18" s="52">
        <v>14.669724770642203</v>
      </c>
      <c r="L18" s="42">
        <f>VLOOKUP(F18,[1]Blad1!$C:$M,11,0)</f>
        <v>15.99</v>
      </c>
      <c r="M18" s="5"/>
      <c r="N18" s="15">
        <v>14.669724770642203</v>
      </c>
      <c r="O18" s="5"/>
      <c r="P18" s="8">
        <f t="shared" si="0"/>
        <v>0</v>
      </c>
      <c r="Q18" s="8"/>
      <c r="R18" s="5"/>
      <c r="S18" s="9"/>
      <c r="T18" s="9"/>
      <c r="U18" s="10"/>
      <c r="V18" s="10"/>
      <c r="W18" s="10"/>
      <c r="X18" s="10"/>
      <c r="Y18" s="10"/>
      <c r="Z18" s="10"/>
    </row>
    <row r="19" spans="1:26" ht="26.25" customHeight="1" x14ac:dyDescent="0.4">
      <c r="A19" s="11" t="str">
        <f>IF(C19="","",SUM($A$4:A18)+1)</f>
        <v/>
      </c>
      <c r="B19" s="57"/>
      <c r="C19" s="12"/>
      <c r="D19" s="16"/>
      <c r="E19" s="16"/>
      <c r="F19" s="16">
        <v>6330054</v>
      </c>
      <c r="G19" s="16" t="s">
        <v>181</v>
      </c>
      <c r="H19" s="16"/>
      <c r="I19" s="16"/>
      <c r="J19" s="16"/>
      <c r="K19" s="52">
        <v>11.917431192660551</v>
      </c>
      <c r="L19" s="42">
        <f>VLOOKUP(F19,[1]Blad1!$C:$M,11,0)</f>
        <v>12.99</v>
      </c>
      <c r="M19" s="5"/>
      <c r="N19" s="15">
        <v>11.917431192660551</v>
      </c>
      <c r="O19" s="5"/>
      <c r="P19" s="8">
        <f t="shared" si="0"/>
        <v>0</v>
      </c>
      <c r="Q19" s="8"/>
      <c r="R19" s="5"/>
      <c r="S19" s="9"/>
      <c r="T19" s="9"/>
      <c r="U19" s="10"/>
      <c r="V19" s="10"/>
      <c r="W19" s="10"/>
      <c r="X19" s="10"/>
      <c r="Y19" s="10"/>
      <c r="Z19" s="10"/>
    </row>
    <row r="20" spans="1:26" ht="26.25" x14ac:dyDescent="0.4">
      <c r="A20" s="11" t="str">
        <f>IF(C20="","",SUM($A$4:A19)+1)</f>
        <v/>
      </c>
      <c r="B20" s="57"/>
      <c r="C20" s="4"/>
      <c r="D20" s="5"/>
      <c r="E20" s="5"/>
      <c r="F20" s="5"/>
      <c r="G20" s="5"/>
      <c r="H20" s="5"/>
      <c r="I20" s="5"/>
      <c r="J20" s="5"/>
      <c r="K20" s="54"/>
      <c r="L20" s="46"/>
      <c r="M20" s="5"/>
      <c r="N20" s="18"/>
      <c r="O20" s="5"/>
      <c r="P20" s="8">
        <f t="shared" si="0"/>
        <v>0</v>
      </c>
      <c r="Q20" s="8"/>
      <c r="R20" s="5"/>
      <c r="S20" s="9"/>
      <c r="T20" s="9"/>
      <c r="U20" s="10"/>
      <c r="V20" s="10"/>
      <c r="W20" s="10"/>
      <c r="X20" s="10"/>
      <c r="Y20" s="10"/>
      <c r="Z20" s="10"/>
    </row>
    <row r="21" spans="1:26" ht="26.25" x14ac:dyDescent="0.4">
      <c r="A21" s="11" t="str">
        <f>IF(C21="","",SUM($A$4:A20)+1)</f>
        <v/>
      </c>
      <c r="B21" s="57"/>
      <c r="C21" s="4"/>
      <c r="D21" s="5"/>
      <c r="E21" s="5"/>
      <c r="F21" s="5"/>
      <c r="G21" s="6" t="s">
        <v>18</v>
      </c>
      <c r="H21" s="5"/>
      <c r="I21" s="5"/>
      <c r="J21" s="5"/>
      <c r="K21" s="54"/>
      <c r="L21" s="46"/>
      <c r="M21" s="5"/>
      <c r="N21" s="18"/>
      <c r="O21" s="5"/>
      <c r="P21" s="8">
        <f t="shared" si="0"/>
        <v>0</v>
      </c>
      <c r="Q21" s="8"/>
      <c r="R21" s="5"/>
      <c r="S21" s="9"/>
      <c r="T21" s="9"/>
      <c r="U21" s="10"/>
      <c r="V21" s="10"/>
      <c r="W21" s="10"/>
      <c r="X21" s="10"/>
      <c r="Y21" s="10"/>
      <c r="Z21" s="10"/>
    </row>
    <row r="22" spans="1:26" ht="26.25" x14ac:dyDescent="0.4">
      <c r="A22" s="11" t="str">
        <f>IF(C22="","",SUM($A$4:A21)+1)</f>
        <v/>
      </c>
      <c r="C22" s="12"/>
      <c r="D22" s="5"/>
      <c r="E22" s="13"/>
      <c r="F22" s="13">
        <v>6333635</v>
      </c>
      <c r="G22" s="13" t="s">
        <v>19</v>
      </c>
      <c r="H22" s="13"/>
      <c r="I22" s="13"/>
      <c r="J22" s="13"/>
      <c r="K22" s="52">
        <v>14.669724770642203</v>
      </c>
      <c r="L22" s="42">
        <f>VLOOKUP(F22,[1]Blad1!$C:$M,11,0)</f>
        <v>15.99</v>
      </c>
      <c r="M22" s="5"/>
      <c r="N22" s="15">
        <v>14.669724770642203</v>
      </c>
      <c r="O22" s="5"/>
      <c r="P22" s="8">
        <f>C22*N22</f>
        <v>0</v>
      </c>
      <c r="Q22" s="8"/>
      <c r="R22" s="5"/>
      <c r="S22" s="9"/>
      <c r="T22" s="9"/>
      <c r="U22" s="10"/>
      <c r="V22" s="10"/>
      <c r="W22" s="10"/>
      <c r="X22" s="10"/>
      <c r="Y22" s="10"/>
      <c r="Z22" s="10"/>
    </row>
    <row r="23" spans="1:26" ht="27.75" x14ac:dyDescent="0.4">
      <c r="A23" s="11"/>
      <c r="C23" s="20"/>
      <c r="D23" s="16"/>
      <c r="E23" s="5"/>
      <c r="F23" s="5">
        <v>6330100</v>
      </c>
      <c r="G23" s="51" t="s">
        <v>180</v>
      </c>
      <c r="H23" s="5"/>
      <c r="I23" s="5"/>
      <c r="J23" s="21"/>
      <c r="K23" s="52">
        <v>14.669724770642203</v>
      </c>
      <c r="L23" s="42">
        <f>VLOOKUP(F23,[1]Blad1!$C:$M,11,0)</f>
        <v>15.99</v>
      </c>
      <c r="M23" s="5"/>
      <c r="N23" s="15">
        <v>14.669724770642203</v>
      </c>
      <c r="O23" s="5"/>
      <c r="P23" s="8">
        <f>C23*N23</f>
        <v>0</v>
      </c>
      <c r="Q23" s="8"/>
      <c r="R23" s="5"/>
      <c r="S23" s="9"/>
      <c r="T23" s="9"/>
      <c r="U23" s="10"/>
      <c r="V23" s="10"/>
      <c r="W23" s="10"/>
      <c r="X23" s="10"/>
      <c r="Y23" s="10"/>
      <c r="Z23" s="10"/>
    </row>
    <row r="24" spans="1:26" ht="26.25" x14ac:dyDescent="0.4">
      <c r="A24" s="11" t="str">
        <f>IF(C24="","",SUM($A$4:A22)+1)</f>
        <v/>
      </c>
      <c r="C24" s="12"/>
      <c r="D24" s="16"/>
      <c r="E24" s="16"/>
      <c r="F24" s="16">
        <v>6333627</v>
      </c>
      <c r="G24" s="16" t="s">
        <v>20</v>
      </c>
      <c r="H24" s="16"/>
      <c r="I24" s="16"/>
      <c r="J24" s="16"/>
      <c r="K24" s="52">
        <v>14.669724770642203</v>
      </c>
      <c r="L24" s="42">
        <f>VLOOKUP(F24,[1]Blad1!$C:$M,11,0)</f>
        <v>15.99</v>
      </c>
      <c r="M24" s="5"/>
      <c r="N24" s="15">
        <v>14.669724770642203</v>
      </c>
      <c r="O24" s="5"/>
      <c r="P24" s="8">
        <f t="shared" si="0"/>
        <v>0</v>
      </c>
      <c r="Q24" s="8"/>
      <c r="R24" s="5"/>
      <c r="S24" s="9"/>
      <c r="T24" s="9"/>
      <c r="U24" s="10"/>
      <c r="V24" s="10"/>
      <c r="W24" s="10"/>
      <c r="X24" s="10"/>
      <c r="Y24" s="10"/>
      <c r="Z24" s="10"/>
    </row>
    <row r="25" spans="1:26" ht="26.25" x14ac:dyDescent="0.4">
      <c r="A25" s="11" t="str">
        <f>IF(C25="","",SUM($A$4:A24)+1)</f>
        <v/>
      </c>
      <c r="C25" s="4"/>
      <c r="D25" s="5"/>
      <c r="E25" s="5"/>
      <c r="F25" s="5"/>
      <c r="G25" s="5"/>
      <c r="H25" s="5"/>
      <c r="I25" s="5"/>
      <c r="J25" s="21"/>
      <c r="K25" s="17"/>
      <c r="L25" s="47"/>
      <c r="M25" s="5"/>
      <c r="N25" s="15"/>
      <c r="O25" s="5"/>
      <c r="P25" s="8"/>
      <c r="Q25" s="8"/>
      <c r="R25" s="5"/>
      <c r="S25" s="9"/>
      <c r="T25" s="9"/>
      <c r="U25" s="10"/>
      <c r="V25" s="10"/>
      <c r="W25" s="10"/>
      <c r="X25" s="10"/>
      <c r="Y25" s="10"/>
      <c r="Z25" s="10"/>
    </row>
    <row r="26" spans="1:26" ht="26.25" x14ac:dyDescent="0.4">
      <c r="A26" s="11" t="str">
        <f>IF(C26="","",SUM($A$4:A25)+1)</f>
        <v/>
      </c>
      <c r="C26" s="4"/>
      <c r="D26" s="5"/>
      <c r="E26" s="5"/>
      <c r="F26" s="5"/>
      <c r="G26" s="6" t="s">
        <v>21</v>
      </c>
      <c r="H26" s="5"/>
      <c r="I26" s="5"/>
      <c r="J26" s="5"/>
      <c r="K26" s="17"/>
      <c r="L26" s="47"/>
      <c r="M26" s="5"/>
      <c r="N26" s="15"/>
      <c r="O26" s="5"/>
      <c r="P26" s="8"/>
      <c r="Q26" s="8"/>
      <c r="R26" s="5"/>
      <c r="S26" s="9"/>
      <c r="T26" s="9"/>
      <c r="U26" s="10"/>
      <c r="V26" s="10"/>
      <c r="W26" s="10"/>
      <c r="X26" s="10"/>
      <c r="Y26" s="10"/>
      <c r="Z26" s="10"/>
    </row>
    <row r="27" spans="1:26" ht="26.25" x14ac:dyDescent="0.4">
      <c r="A27" s="11" t="str">
        <f>IF(C27="","",SUM($A$4:A26)+1)</f>
        <v/>
      </c>
      <c r="C27" s="12"/>
      <c r="D27" s="13"/>
      <c r="E27" s="13"/>
      <c r="F27" s="13"/>
      <c r="G27" s="13"/>
      <c r="H27" s="13"/>
      <c r="I27" s="13"/>
      <c r="J27" s="13"/>
      <c r="K27" s="14"/>
      <c r="L27" s="43"/>
      <c r="M27" s="5"/>
      <c r="N27" s="15"/>
      <c r="O27" s="5"/>
      <c r="P27" s="8">
        <f t="shared" ref="P27:P29" si="1">C27*N27</f>
        <v>0</v>
      </c>
      <c r="Q27" s="8"/>
      <c r="R27" s="5"/>
      <c r="S27" s="9"/>
      <c r="T27" s="9"/>
      <c r="U27" s="10"/>
      <c r="V27" s="10"/>
      <c r="W27" s="10"/>
      <c r="X27" s="10"/>
      <c r="Y27" s="10"/>
      <c r="Z27" s="10"/>
    </row>
    <row r="28" spans="1:26" ht="26.25" x14ac:dyDescent="0.4">
      <c r="A28" s="11" t="str">
        <f>IF(C28="","",SUM($A$4:A27)+1)</f>
        <v/>
      </c>
      <c r="C28" s="20"/>
      <c r="D28" s="16"/>
      <c r="E28" s="16"/>
      <c r="F28" s="13"/>
      <c r="G28" s="13"/>
      <c r="H28" s="16"/>
      <c r="I28" s="16"/>
      <c r="J28" s="16"/>
      <c r="K28" s="14"/>
      <c r="L28" s="43"/>
      <c r="M28" s="5"/>
      <c r="N28" s="15"/>
      <c r="O28" s="5"/>
      <c r="P28" s="8">
        <f t="shared" si="1"/>
        <v>0</v>
      </c>
      <c r="Q28" s="8"/>
      <c r="R28" s="5"/>
      <c r="S28" s="9"/>
      <c r="T28" s="9"/>
      <c r="U28" s="10"/>
      <c r="V28" s="10"/>
      <c r="W28" s="10"/>
      <c r="X28" s="10"/>
      <c r="Y28" s="10"/>
      <c r="Z28" s="10"/>
    </row>
    <row r="29" spans="1:26" ht="26.25" x14ac:dyDescent="0.4">
      <c r="A29" s="11" t="str">
        <f>IF(C29="","",SUM($A$4:A28)+1)</f>
        <v/>
      </c>
      <c r="C29" s="20"/>
      <c r="D29" s="16"/>
      <c r="E29" s="16"/>
      <c r="F29" s="16"/>
      <c r="G29" s="16"/>
      <c r="H29" s="16"/>
      <c r="I29" s="16"/>
      <c r="J29" s="16"/>
      <c r="K29" s="14"/>
      <c r="L29" s="43"/>
      <c r="M29" s="5"/>
      <c r="N29" s="15"/>
      <c r="O29" s="5"/>
      <c r="P29" s="8">
        <f t="shared" si="1"/>
        <v>0</v>
      </c>
      <c r="Q29" s="8"/>
      <c r="R29" s="5"/>
      <c r="S29" s="9"/>
      <c r="T29" s="9"/>
      <c r="U29" s="10"/>
      <c r="V29" s="10"/>
      <c r="W29" s="10"/>
      <c r="X29" s="10"/>
      <c r="Y29" s="10"/>
      <c r="Z29" s="10"/>
    </row>
    <row r="30" spans="1:26" ht="27" thickBot="1" x14ac:dyDescent="0.45">
      <c r="A30" s="22"/>
      <c r="C30" s="5"/>
      <c r="D30" s="5"/>
      <c r="E30" s="5"/>
      <c r="F30" s="5"/>
      <c r="G30" s="5"/>
      <c r="H30" s="5"/>
      <c r="I30" s="5"/>
      <c r="J30" s="23"/>
      <c r="K30" s="23"/>
      <c r="L30" s="48"/>
      <c r="M30" s="5"/>
      <c r="N30" s="5"/>
      <c r="O30" s="5"/>
      <c r="P30" s="8">
        <f>SUM(P4:P29)</f>
        <v>0</v>
      </c>
      <c r="Q30" s="1" t="e">
        <f>IF(AND(#REF!&lt;&gt;"",#REF!="",#REF!=6),1,0)</f>
        <v>#REF!</v>
      </c>
      <c r="R30" s="5"/>
      <c r="S30" s="9"/>
      <c r="T30" s="9"/>
      <c r="U30" s="10"/>
      <c r="V30" s="10"/>
      <c r="W30" s="10"/>
      <c r="X30" s="10"/>
      <c r="Y30" s="10"/>
      <c r="Z30" s="10"/>
    </row>
    <row r="31" spans="1:26" ht="26.25" x14ac:dyDescent="0.4">
      <c r="A31" s="22"/>
      <c r="C31" s="24"/>
      <c r="D31" s="5"/>
      <c r="E31" s="5"/>
      <c r="F31" s="5"/>
      <c r="G31" s="5"/>
      <c r="H31" s="5"/>
      <c r="I31" s="5"/>
      <c r="J31" s="39" t="s">
        <v>22</v>
      </c>
      <c r="K31" s="25">
        <f>P30</f>
        <v>0</v>
      </c>
      <c r="M31" s="5"/>
      <c r="N31" s="5"/>
      <c r="O31" s="5"/>
      <c r="P31" s="8"/>
      <c r="Q31" s="8" t="str">
        <f>IF(ISERROR(P30/#REF!),"",P30/#REF!)</f>
        <v/>
      </c>
      <c r="R31" s="5"/>
      <c r="S31" s="9"/>
      <c r="T31" s="9"/>
      <c r="U31" s="10"/>
      <c r="V31" s="10"/>
      <c r="W31" s="10"/>
      <c r="X31" s="10"/>
      <c r="Y31" s="10"/>
      <c r="Z31" s="10"/>
    </row>
    <row r="32" spans="1:26" x14ac:dyDescent="0.35">
      <c r="C32" s="59" t="s">
        <v>184</v>
      </c>
    </row>
    <row r="33" spans="3:17" x14ac:dyDescent="0.35">
      <c r="C33" s="26" t="s">
        <v>23</v>
      </c>
    </row>
    <row r="35" spans="3:17" x14ac:dyDescent="0.35">
      <c r="C35" s="40" t="s">
        <v>25</v>
      </c>
      <c r="G35" s="27"/>
      <c r="H35" s="28"/>
      <c r="I35" s="28"/>
    </row>
    <row r="36" spans="3:17" x14ac:dyDescent="0.35">
      <c r="C36" s="40" t="s">
        <v>26</v>
      </c>
      <c r="G36" s="27"/>
      <c r="H36" s="30"/>
      <c r="I36" s="30"/>
    </row>
    <row r="37" spans="3:17" x14ac:dyDescent="0.35">
      <c r="C37" s="26" t="s">
        <v>24</v>
      </c>
    </row>
    <row r="38" spans="3:17" x14ac:dyDescent="0.35">
      <c r="C38" s="29" t="s">
        <v>183</v>
      </c>
    </row>
    <row r="39" spans="3:17" ht="20.100000000000001" customHeight="1" x14ac:dyDescent="0.35">
      <c r="C39" s="26" t="s">
        <v>27</v>
      </c>
      <c r="G39" s="27"/>
      <c r="H39" s="30"/>
      <c r="I39" s="30"/>
      <c r="J39" s="29"/>
      <c r="K39" s="29"/>
      <c r="Q39" s="1">
        <f t="shared" ref="Q39:Q44" si="2">IF(G39&lt;&gt;"",1,0)</f>
        <v>0</v>
      </c>
    </row>
    <row r="40" spans="3:17" ht="20.100000000000001" customHeight="1" x14ac:dyDescent="0.35">
      <c r="C40" s="26" t="s">
        <v>28</v>
      </c>
      <c r="G40" s="31"/>
      <c r="H40" s="32"/>
      <c r="I40" s="32"/>
      <c r="J40" s="29" t="str">
        <f>IF(AND(Q39=1,Q40=0),"&lt;- Geef uw naam op.","")</f>
        <v/>
      </c>
      <c r="K40" s="29"/>
      <c r="Q40" s="1">
        <f t="shared" si="2"/>
        <v>0</v>
      </c>
    </row>
    <row r="41" spans="3:17" ht="20.100000000000001" customHeight="1" x14ac:dyDescent="0.35">
      <c r="C41" s="26" t="s">
        <v>29</v>
      </c>
      <c r="G41" s="33"/>
      <c r="H41" s="30"/>
      <c r="I41" s="30"/>
      <c r="J41" s="29" t="str">
        <f>IF(AND(Q40=1,Q41=0),"&lt;- Geef uw emailadres op.","")</f>
        <v/>
      </c>
      <c r="K41" s="29"/>
      <c r="Q41" s="1">
        <f t="shared" si="2"/>
        <v>0</v>
      </c>
    </row>
    <row r="42" spans="3:17" ht="20.100000000000001" customHeight="1" x14ac:dyDescent="0.4">
      <c r="C42" s="26" t="s">
        <v>30</v>
      </c>
      <c r="G42" s="34"/>
      <c r="H42" s="30"/>
      <c r="I42" s="30"/>
      <c r="J42" s="29" t="str">
        <f>IF(AND(Q41=1,Q42=0),"&lt;- Geef uw telefoonnummer op.","")</f>
        <v/>
      </c>
      <c r="K42" s="29"/>
      <c r="Q42" s="1">
        <f t="shared" si="2"/>
        <v>0</v>
      </c>
    </row>
    <row r="43" spans="3:17" ht="20.100000000000001" customHeight="1" x14ac:dyDescent="0.35">
      <c r="C43" s="26" t="s">
        <v>31</v>
      </c>
      <c r="G43" s="35"/>
      <c r="H43" s="30"/>
      <c r="I43" s="30"/>
      <c r="J43" s="29" t="str">
        <f>IF(AND(Q42=1,Q43=0),"&lt;- Geef uw straatnaam + nummer op.","")</f>
        <v/>
      </c>
      <c r="K43" s="29"/>
      <c r="Q43" s="1">
        <f t="shared" si="2"/>
        <v>0</v>
      </c>
    </row>
    <row r="44" spans="3:17" ht="20.100000000000001" customHeight="1" x14ac:dyDescent="0.35">
      <c r="C44" s="26" t="s">
        <v>32</v>
      </c>
      <c r="G44" s="36"/>
      <c r="H44" s="30"/>
      <c r="I44" s="30"/>
      <c r="J44" s="29" t="str">
        <f>IF(AND(Q43=1,Q44=0),"&lt;- Geef uw postcode + woonplaats op.","")</f>
        <v/>
      </c>
      <c r="K44" s="29"/>
      <c r="Q44" s="1">
        <f t="shared" si="2"/>
        <v>0</v>
      </c>
    </row>
    <row r="45" spans="3:17" ht="20.100000000000001" customHeight="1" x14ac:dyDescent="0.35">
      <c r="C45" s="26" t="s">
        <v>33</v>
      </c>
      <c r="G45" s="38"/>
      <c r="H45" s="32"/>
      <c r="I45" s="32"/>
      <c r="J45" s="29"/>
      <c r="K45" s="29"/>
    </row>
    <row r="46" spans="3:17" ht="20.100000000000001" customHeight="1" x14ac:dyDescent="0.35">
      <c r="C46" s="26" t="s">
        <v>34</v>
      </c>
      <c r="G46" s="36"/>
      <c r="H46" s="30"/>
      <c r="I46" s="30"/>
      <c r="J46" s="29"/>
      <c r="K46" s="29"/>
    </row>
    <row r="47" spans="3:17" x14ac:dyDescent="0.35">
      <c r="C47" s="8"/>
    </row>
    <row r="48" spans="3:17" ht="84" customHeight="1" x14ac:dyDescent="0.35">
      <c r="C48" s="58"/>
      <c r="D48" s="58"/>
      <c r="E48" s="58"/>
      <c r="F48" s="53"/>
    </row>
    <row r="54" spans="12:18" s="3" customFormat="1" x14ac:dyDescent="0.35">
      <c r="L54" s="50"/>
      <c r="R54" s="37"/>
    </row>
    <row r="55" spans="12:18" s="3" customFormat="1" x14ac:dyDescent="0.35">
      <c r="L55" s="50"/>
      <c r="R55" s="37"/>
    </row>
    <row r="56" spans="12:18" s="3" customFormat="1" x14ac:dyDescent="0.35">
      <c r="L56" s="50"/>
      <c r="R56" s="37"/>
    </row>
    <row r="57" spans="12:18" s="3" customFormat="1" x14ac:dyDescent="0.35">
      <c r="L57" s="50"/>
      <c r="R57" s="37"/>
    </row>
    <row r="58" spans="12:18" s="3" customFormat="1" x14ac:dyDescent="0.35">
      <c r="L58" s="50"/>
      <c r="R58" s="37"/>
    </row>
    <row r="59" spans="12:18" s="3" customFormat="1" x14ac:dyDescent="0.35">
      <c r="L59" s="50"/>
      <c r="R59" s="37"/>
    </row>
    <row r="60" spans="12:18" s="3" customFormat="1" x14ac:dyDescent="0.35">
      <c r="L60" s="50"/>
      <c r="R60" s="37"/>
    </row>
    <row r="61" spans="12:18" s="3" customFormat="1" x14ac:dyDescent="0.35">
      <c r="L61" s="50"/>
      <c r="R61" s="37"/>
    </row>
    <row r="62" spans="12:18" s="3" customFormat="1" x14ac:dyDescent="0.35">
      <c r="L62" s="50"/>
      <c r="R62" s="37"/>
    </row>
    <row r="63" spans="12:18" s="3" customFormat="1" x14ac:dyDescent="0.35">
      <c r="L63" s="50"/>
      <c r="R63" s="37"/>
    </row>
    <row r="64" spans="12:18" s="3" customFormat="1" x14ac:dyDescent="0.35">
      <c r="L64" s="50"/>
      <c r="R64" s="37"/>
    </row>
    <row r="65" spans="12:18" s="3" customFormat="1" x14ac:dyDescent="0.35">
      <c r="L65" s="50"/>
      <c r="R65" s="37"/>
    </row>
    <row r="66" spans="12:18" s="3" customFormat="1" x14ac:dyDescent="0.35">
      <c r="L66" s="50"/>
      <c r="R66" s="37"/>
    </row>
    <row r="67" spans="12:18" s="3" customFormat="1" x14ac:dyDescent="0.35">
      <c r="L67" s="50"/>
      <c r="R67" s="37"/>
    </row>
    <row r="68" spans="12:18" s="3" customFormat="1" x14ac:dyDescent="0.35">
      <c r="L68" s="50"/>
      <c r="R68" s="37"/>
    </row>
    <row r="69" spans="12:18" s="3" customFormat="1" x14ac:dyDescent="0.35">
      <c r="L69" s="50"/>
      <c r="R69" s="37"/>
    </row>
    <row r="70" spans="12:18" s="3" customFormat="1" x14ac:dyDescent="0.35">
      <c r="L70" s="50"/>
      <c r="R70" s="37"/>
    </row>
    <row r="71" spans="12:18" s="3" customFormat="1" x14ac:dyDescent="0.35">
      <c r="L71" s="50"/>
      <c r="R71" s="37"/>
    </row>
    <row r="72" spans="12:18" s="3" customFormat="1" x14ac:dyDescent="0.35">
      <c r="L72" s="50"/>
      <c r="R72" s="37"/>
    </row>
    <row r="73" spans="12:18" s="3" customFormat="1" x14ac:dyDescent="0.35">
      <c r="L73" s="50"/>
      <c r="R73" s="37"/>
    </row>
    <row r="74" spans="12:18" s="3" customFormat="1" x14ac:dyDescent="0.35">
      <c r="L74" s="50"/>
      <c r="R74" s="37"/>
    </row>
    <row r="75" spans="12:18" s="3" customFormat="1" x14ac:dyDescent="0.35">
      <c r="L75" s="50"/>
      <c r="R75" s="37"/>
    </row>
    <row r="76" spans="12:18" s="3" customFormat="1" x14ac:dyDescent="0.35">
      <c r="L76" s="50"/>
      <c r="R76" s="37"/>
    </row>
    <row r="77" spans="12:18" s="3" customFormat="1" x14ac:dyDescent="0.35">
      <c r="L77" s="50"/>
      <c r="R77" s="37"/>
    </row>
    <row r="78" spans="12:18" s="3" customFormat="1" x14ac:dyDescent="0.35">
      <c r="L78" s="50"/>
      <c r="R78" s="37"/>
    </row>
    <row r="79" spans="12:18" s="3" customFormat="1" x14ac:dyDescent="0.35">
      <c r="L79" s="50"/>
      <c r="R79" s="37"/>
    </row>
    <row r="80" spans="12:18" s="3" customFormat="1" x14ac:dyDescent="0.35">
      <c r="L80" s="50"/>
      <c r="R80" s="37"/>
    </row>
    <row r="81" spans="12:18" s="3" customFormat="1" x14ac:dyDescent="0.35">
      <c r="L81" s="50"/>
      <c r="R81" s="37"/>
    </row>
    <row r="82" spans="12:18" s="3" customFormat="1" x14ac:dyDescent="0.35">
      <c r="L82" s="50"/>
      <c r="R82" s="37"/>
    </row>
    <row r="83" spans="12:18" s="3" customFormat="1" x14ac:dyDescent="0.35">
      <c r="L83" s="50"/>
      <c r="R83" s="37"/>
    </row>
    <row r="84" spans="12:18" s="3" customFormat="1" x14ac:dyDescent="0.35">
      <c r="L84" s="50"/>
      <c r="R84" s="37"/>
    </row>
    <row r="85" spans="12:18" s="3" customFormat="1" x14ac:dyDescent="0.35">
      <c r="L85" s="50"/>
      <c r="R85" s="37"/>
    </row>
    <row r="86" spans="12:18" s="3" customFormat="1" x14ac:dyDescent="0.35">
      <c r="L86" s="50"/>
      <c r="R86" s="37"/>
    </row>
    <row r="87" spans="12:18" s="3" customFormat="1" x14ac:dyDescent="0.35">
      <c r="L87" s="50"/>
      <c r="R87" s="37"/>
    </row>
    <row r="88" spans="12:18" s="3" customFormat="1" x14ac:dyDescent="0.35">
      <c r="L88" s="50"/>
      <c r="R88" s="37"/>
    </row>
    <row r="89" spans="12:18" s="3" customFormat="1" x14ac:dyDescent="0.35">
      <c r="L89" s="50"/>
      <c r="R89" s="37"/>
    </row>
    <row r="90" spans="12:18" s="3" customFormat="1" x14ac:dyDescent="0.35">
      <c r="L90" s="50"/>
      <c r="R90" s="37"/>
    </row>
    <row r="91" spans="12:18" s="3" customFormat="1" x14ac:dyDescent="0.35">
      <c r="L91" s="50"/>
      <c r="R91" s="37"/>
    </row>
    <row r="92" spans="12:18" s="3" customFormat="1" x14ac:dyDescent="0.35">
      <c r="L92" s="50"/>
      <c r="R92" s="37"/>
    </row>
    <row r="93" spans="12:18" s="3" customFormat="1" x14ac:dyDescent="0.35">
      <c r="L93" s="50"/>
      <c r="R93" s="37"/>
    </row>
    <row r="94" spans="12:18" s="3" customFormat="1" x14ac:dyDescent="0.35">
      <c r="L94" s="50"/>
      <c r="R94" s="37"/>
    </row>
    <row r="95" spans="12:18" s="3" customFormat="1" x14ac:dyDescent="0.35">
      <c r="L95" s="50"/>
      <c r="R95" s="37"/>
    </row>
    <row r="96" spans="12:18" s="3" customFormat="1" x14ac:dyDescent="0.35">
      <c r="L96" s="50"/>
      <c r="R96" s="37"/>
    </row>
    <row r="97" spans="12:18" s="3" customFormat="1" x14ac:dyDescent="0.35">
      <c r="L97" s="50"/>
      <c r="R97" s="37"/>
    </row>
    <row r="98" spans="12:18" s="3" customFormat="1" x14ac:dyDescent="0.35">
      <c r="L98" s="50"/>
      <c r="R98" s="37"/>
    </row>
    <row r="99" spans="12:18" s="3" customFormat="1" x14ac:dyDescent="0.35">
      <c r="L99" s="50"/>
      <c r="R99" s="37"/>
    </row>
    <row r="100" spans="12:18" s="3" customFormat="1" x14ac:dyDescent="0.35">
      <c r="L100" s="50"/>
      <c r="R100" s="37"/>
    </row>
    <row r="101" spans="12:18" s="3" customFormat="1" x14ac:dyDescent="0.35">
      <c r="L101" s="50"/>
      <c r="R101" s="37"/>
    </row>
    <row r="102" spans="12:18" s="3" customFormat="1" x14ac:dyDescent="0.35">
      <c r="L102" s="50"/>
      <c r="R102" s="37"/>
    </row>
    <row r="103" spans="12:18" s="3" customFormat="1" x14ac:dyDescent="0.35">
      <c r="L103" s="50"/>
      <c r="R103" s="37"/>
    </row>
    <row r="104" spans="12:18" s="3" customFormat="1" x14ac:dyDescent="0.35">
      <c r="L104" s="50"/>
      <c r="R104" s="37"/>
    </row>
    <row r="105" spans="12:18" s="3" customFormat="1" x14ac:dyDescent="0.35">
      <c r="L105" s="50"/>
      <c r="R105" s="37"/>
    </row>
    <row r="106" spans="12:18" s="3" customFormat="1" x14ac:dyDescent="0.35">
      <c r="L106" s="50"/>
      <c r="R106" s="37"/>
    </row>
    <row r="107" spans="12:18" s="3" customFormat="1" x14ac:dyDescent="0.35">
      <c r="L107" s="50"/>
      <c r="R107" s="37"/>
    </row>
    <row r="108" spans="12:18" s="3" customFormat="1" x14ac:dyDescent="0.35">
      <c r="L108" s="50"/>
      <c r="R108" s="37"/>
    </row>
    <row r="109" spans="12:18" s="3" customFormat="1" x14ac:dyDescent="0.35">
      <c r="L109" s="50"/>
      <c r="R109" s="37"/>
    </row>
    <row r="110" spans="12:18" s="3" customFormat="1" x14ac:dyDescent="0.35">
      <c r="L110" s="50"/>
      <c r="R110" s="37"/>
    </row>
    <row r="111" spans="12:18" s="3" customFormat="1" x14ac:dyDescent="0.35">
      <c r="L111" s="50"/>
      <c r="R111" s="37"/>
    </row>
    <row r="112" spans="12:18" s="3" customFormat="1" x14ac:dyDescent="0.35">
      <c r="L112" s="50"/>
      <c r="R112" s="37"/>
    </row>
    <row r="113" spans="12:18" s="3" customFormat="1" x14ac:dyDescent="0.35">
      <c r="L113" s="50"/>
      <c r="R113" s="37"/>
    </row>
    <row r="114" spans="12:18" s="3" customFormat="1" x14ac:dyDescent="0.35">
      <c r="L114" s="50"/>
      <c r="R114" s="37"/>
    </row>
    <row r="115" spans="12:18" s="3" customFormat="1" x14ac:dyDescent="0.35">
      <c r="L115" s="50"/>
      <c r="R115" s="37"/>
    </row>
    <row r="116" spans="12:18" s="3" customFormat="1" x14ac:dyDescent="0.35">
      <c r="L116" s="50"/>
      <c r="R116" s="37"/>
    </row>
    <row r="117" spans="12:18" s="3" customFormat="1" x14ac:dyDescent="0.35">
      <c r="L117" s="50"/>
      <c r="R117" s="37"/>
    </row>
    <row r="118" spans="12:18" s="3" customFormat="1" x14ac:dyDescent="0.35">
      <c r="L118" s="50"/>
      <c r="R118" s="37"/>
    </row>
    <row r="119" spans="12:18" s="3" customFormat="1" x14ac:dyDescent="0.35">
      <c r="L119" s="50"/>
      <c r="R119" s="37"/>
    </row>
    <row r="120" spans="12:18" s="3" customFormat="1" x14ac:dyDescent="0.35">
      <c r="L120" s="50"/>
      <c r="R120" s="37"/>
    </row>
    <row r="121" spans="12:18" s="3" customFormat="1" x14ac:dyDescent="0.35">
      <c r="L121" s="50"/>
      <c r="R121" s="37"/>
    </row>
    <row r="122" spans="12:18" s="3" customFormat="1" x14ac:dyDescent="0.35">
      <c r="L122" s="50"/>
      <c r="R122" s="37"/>
    </row>
    <row r="123" spans="12:18" s="3" customFormat="1" x14ac:dyDescent="0.35">
      <c r="L123" s="50"/>
      <c r="R123" s="37"/>
    </row>
    <row r="124" spans="12:18" s="3" customFormat="1" x14ac:dyDescent="0.35">
      <c r="L124" s="50"/>
      <c r="R124" s="37"/>
    </row>
    <row r="125" spans="12:18" s="3" customFormat="1" x14ac:dyDescent="0.35">
      <c r="L125" s="50"/>
      <c r="R125" s="37"/>
    </row>
    <row r="126" spans="12:18" s="3" customFormat="1" x14ac:dyDescent="0.35">
      <c r="L126" s="50"/>
      <c r="R126" s="37"/>
    </row>
    <row r="127" spans="12:18" s="3" customFormat="1" x14ac:dyDescent="0.35">
      <c r="L127" s="50"/>
      <c r="R127" s="37"/>
    </row>
    <row r="128" spans="12:18" s="3" customFormat="1" x14ac:dyDescent="0.35">
      <c r="L128" s="50"/>
      <c r="R128" s="37"/>
    </row>
    <row r="129" spans="12:18" s="3" customFormat="1" x14ac:dyDescent="0.35">
      <c r="L129" s="50"/>
      <c r="R129" s="37"/>
    </row>
    <row r="130" spans="12:18" s="3" customFormat="1" x14ac:dyDescent="0.35">
      <c r="L130" s="50"/>
      <c r="R130" s="37"/>
    </row>
    <row r="131" spans="12:18" s="3" customFormat="1" x14ac:dyDescent="0.35">
      <c r="L131" s="50"/>
      <c r="R131" s="37"/>
    </row>
    <row r="132" spans="12:18" s="3" customFormat="1" x14ac:dyDescent="0.35">
      <c r="L132" s="50"/>
      <c r="R132" s="37"/>
    </row>
    <row r="133" spans="12:18" s="3" customFormat="1" x14ac:dyDescent="0.35">
      <c r="L133" s="50"/>
      <c r="R133" s="37"/>
    </row>
    <row r="134" spans="12:18" s="3" customFormat="1" x14ac:dyDescent="0.35">
      <c r="L134" s="50"/>
      <c r="R134" s="37"/>
    </row>
    <row r="135" spans="12:18" s="3" customFormat="1" x14ac:dyDescent="0.35">
      <c r="L135" s="50"/>
      <c r="R135" s="37"/>
    </row>
    <row r="136" spans="12:18" s="3" customFormat="1" x14ac:dyDescent="0.35">
      <c r="L136" s="50"/>
      <c r="R136" s="37"/>
    </row>
    <row r="137" spans="12:18" s="3" customFormat="1" x14ac:dyDescent="0.35">
      <c r="L137" s="50"/>
      <c r="R137" s="37"/>
    </row>
    <row r="138" spans="12:18" s="3" customFormat="1" x14ac:dyDescent="0.35">
      <c r="L138" s="50"/>
      <c r="R138" s="37"/>
    </row>
    <row r="139" spans="12:18" s="3" customFormat="1" x14ac:dyDescent="0.35">
      <c r="L139" s="50"/>
      <c r="R139" s="37"/>
    </row>
    <row r="140" spans="12:18" s="3" customFormat="1" x14ac:dyDescent="0.35">
      <c r="L140" s="50"/>
      <c r="R140" s="37"/>
    </row>
    <row r="141" spans="12:18" s="3" customFormat="1" x14ac:dyDescent="0.35">
      <c r="L141" s="50"/>
      <c r="R141" s="37"/>
    </row>
    <row r="142" spans="12:18" s="3" customFormat="1" x14ac:dyDescent="0.35">
      <c r="L142" s="50"/>
      <c r="R142" s="37"/>
    </row>
    <row r="143" spans="12:18" s="3" customFormat="1" x14ac:dyDescent="0.35">
      <c r="L143" s="50"/>
      <c r="R143" s="37"/>
    </row>
    <row r="144" spans="12:18" s="3" customFormat="1" x14ac:dyDescent="0.35">
      <c r="L144" s="50"/>
      <c r="R144" s="37"/>
    </row>
    <row r="145" spans="12:18" s="3" customFormat="1" x14ac:dyDescent="0.35">
      <c r="L145" s="50"/>
      <c r="R145" s="37"/>
    </row>
    <row r="146" spans="12:18" s="3" customFormat="1" x14ac:dyDescent="0.35">
      <c r="L146" s="50"/>
      <c r="R146" s="37"/>
    </row>
    <row r="147" spans="12:18" s="3" customFormat="1" x14ac:dyDescent="0.35">
      <c r="L147" s="50"/>
      <c r="R147" s="37"/>
    </row>
    <row r="148" spans="12:18" s="3" customFormat="1" x14ac:dyDescent="0.35">
      <c r="L148" s="50"/>
      <c r="R148" s="37"/>
    </row>
    <row r="149" spans="12:18" s="3" customFormat="1" x14ac:dyDescent="0.35">
      <c r="L149" s="50"/>
      <c r="R149" s="37"/>
    </row>
    <row r="150" spans="12:18" s="3" customFormat="1" x14ac:dyDescent="0.35">
      <c r="L150" s="50"/>
      <c r="R150" s="37"/>
    </row>
    <row r="151" spans="12:18" s="3" customFormat="1" x14ac:dyDescent="0.35">
      <c r="L151" s="50"/>
      <c r="R151" s="37"/>
    </row>
    <row r="152" spans="12:18" s="3" customFormat="1" x14ac:dyDescent="0.35">
      <c r="L152" s="50"/>
      <c r="R152" s="37"/>
    </row>
    <row r="153" spans="12:18" s="3" customFormat="1" x14ac:dyDescent="0.35">
      <c r="L153" s="50"/>
      <c r="R153" s="37"/>
    </row>
    <row r="154" spans="12:18" s="3" customFormat="1" x14ac:dyDescent="0.35">
      <c r="L154" s="50"/>
      <c r="R154" s="37"/>
    </row>
    <row r="155" spans="12:18" s="3" customFormat="1" x14ac:dyDescent="0.35">
      <c r="L155" s="50"/>
      <c r="R155" s="37"/>
    </row>
    <row r="156" spans="12:18" s="3" customFormat="1" x14ac:dyDescent="0.35">
      <c r="L156" s="50"/>
      <c r="R156" s="37"/>
    </row>
    <row r="157" spans="12:18" s="3" customFormat="1" x14ac:dyDescent="0.35">
      <c r="L157" s="50"/>
      <c r="R157" s="37"/>
    </row>
    <row r="158" spans="12:18" s="3" customFormat="1" x14ac:dyDescent="0.35">
      <c r="L158" s="50"/>
      <c r="R158" s="37"/>
    </row>
    <row r="159" spans="12:18" s="3" customFormat="1" x14ac:dyDescent="0.35">
      <c r="L159" s="50"/>
      <c r="R159" s="37"/>
    </row>
    <row r="160" spans="12:18" s="3" customFormat="1" x14ac:dyDescent="0.35">
      <c r="L160" s="50"/>
      <c r="R160" s="37"/>
    </row>
    <row r="161" spans="12:18" s="3" customFormat="1" x14ac:dyDescent="0.35">
      <c r="L161" s="50"/>
      <c r="R161" s="37"/>
    </row>
    <row r="162" spans="12:18" s="3" customFormat="1" x14ac:dyDescent="0.35">
      <c r="L162" s="50"/>
      <c r="R162" s="37"/>
    </row>
    <row r="163" spans="12:18" s="3" customFormat="1" x14ac:dyDescent="0.35">
      <c r="L163" s="50"/>
      <c r="R163" s="37"/>
    </row>
    <row r="164" spans="12:18" s="3" customFormat="1" x14ac:dyDescent="0.35">
      <c r="L164" s="50"/>
      <c r="R164" s="37"/>
    </row>
    <row r="165" spans="12:18" s="3" customFormat="1" x14ac:dyDescent="0.35">
      <c r="L165" s="50"/>
      <c r="R165" s="37"/>
    </row>
    <row r="166" spans="12:18" s="3" customFormat="1" x14ac:dyDescent="0.35">
      <c r="L166" s="50"/>
      <c r="R166" s="37"/>
    </row>
    <row r="167" spans="12:18" s="3" customFormat="1" x14ac:dyDescent="0.35">
      <c r="L167" s="50"/>
      <c r="R167" s="37"/>
    </row>
    <row r="168" spans="12:18" s="3" customFormat="1" x14ac:dyDescent="0.35">
      <c r="L168" s="50"/>
      <c r="R168" s="37"/>
    </row>
    <row r="169" spans="12:18" s="3" customFormat="1" x14ac:dyDescent="0.35">
      <c r="L169" s="50"/>
      <c r="R169" s="37"/>
    </row>
    <row r="170" spans="12:18" s="3" customFormat="1" x14ac:dyDescent="0.35">
      <c r="L170" s="50"/>
      <c r="R170" s="37"/>
    </row>
    <row r="171" spans="12:18" s="3" customFormat="1" x14ac:dyDescent="0.35">
      <c r="L171" s="50"/>
      <c r="R171" s="37"/>
    </row>
    <row r="172" spans="12:18" s="3" customFormat="1" x14ac:dyDescent="0.35">
      <c r="L172" s="50"/>
      <c r="R172" s="37"/>
    </row>
    <row r="173" spans="12:18" s="3" customFormat="1" x14ac:dyDescent="0.35">
      <c r="L173" s="50"/>
      <c r="R173" s="37"/>
    </row>
    <row r="174" spans="12:18" s="3" customFormat="1" x14ac:dyDescent="0.35">
      <c r="L174" s="50"/>
      <c r="R174" s="37"/>
    </row>
    <row r="175" spans="12:18" s="3" customFormat="1" x14ac:dyDescent="0.35">
      <c r="L175" s="50"/>
      <c r="R175" s="37"/>
    </row>
    <row r="176" spans="12:18" s="3" customFormat="1" x14ac:dyDescent="0.35">
      <c r="L176" s="50"/>
      <c r="R176" s="37"/>
    </row>
    <row r="177" spans="12:18" s="3" customFormat="1" x14ac:dyDescent="0.35">
      <c r="L177" s="50"/>
      <c r="R177" s="37"/>
    </row>
    <row r="178" spans="12:18" s="3" customFormat="1" x14ac:dyDescent="0.35">
      <c r="L178" s="50"/>
      <c r="R178" s="37"/>
    </row>
    <row r="179" spans="12:18" s="3" customFormat="1" x14ac:dyDescent="0.35">
      <c r="L179" s="50"/>
      <c r="R179" s="37"/>
    </row>
    <row r="180" spans="12:18" s="3" customFormat="1" x14ac:dyDescent="0.35">
      <c r="L180" s="50"/>
      <c r="R180" s="37"/>
    </row>
    <row r="181" spans="12:18" s="3" customFormat="1" x14ac:dyDescent="0.35">
      <c r="L181" s="50"/>
      <c r="R181" s="37"/>
    </row>
    <row r="182" spans="12:18" s="3" customFormat="1" x14ac:dyDescent="0.35">
      <c r="L182" s="50"/>
      <c r="R182" s="37"/>
    </row>
    <row r="183" spans="12:18" s="3" customFormat="1" x14ac:dyDescent="0.35">
      <c r="L183" s="50"/>
      <c r="R183" s="37"/>
    </row>
    <row r="184" spans="12:18" s="3" customFormat="1" x14ac:dyDescent="0.35">
      <c r="L184" s="50"/>
      <c r="R184" s="37"/>
    </row>
    <row r="185" spans="12:18" s="3" customFormat="1" x14ac:dyDescent="0.35">
      <c r="L185" s="50"/>
      <c r="R185" s="37"/>
    </row>
    <row r="186" spans="12:18" s="3" customFormat="1" x14ac:dyDescent="0.35">
      <c r="L186" s="50"/>
      <c r="R186" s="37"/>
    </row>
    <row r="187" spans="12:18" s="3" customFormat="1" x14ac:dyDescent="0.35">
      <c r="L187" s="50"/>
      <c r="R187" s="37"/>
    </row>
    <row r="188" spans="12:18" s="3" customFormat="1" x14ac:dyDescent="0.35">
      <c r="L188" s="50"/>
      <c r="R188" s="37"/>
    </row>
    <row r="189" spans="12:18" s="3" customFormat="1" x14ac:dyDescent="0.35">
      <c r="L189" s="50"/>
      <c r="R189" s="37"/>
    </row>
    <row r="190" spans="12:18" s="3" customFormat="1" x14ac:dyDescent="0.35">
      <c r="L190" s="50"/>
      <c r="R190" s="37"/>
    </row>
    <row r="191" spans="12:18" s="3" customFormat="1" x14ac:dyDescent="0.35">
      <c r="L191" s="50"/>
      <c r="R191" s="37"/>
    </row>
    <row r="192" spans="12:18" s="3" customFormat="1" x14ac:dyDescent="0.35">
      <c r="L192" s="50"/>
      <c r="R192" s="37"/>
    </row>
    <row r="193" spans="12:18" s="3" customFormat="1" x14ac:dyDescent="0.35">
      <c r="L193" s="50"/>
      <c r="R193" s="37"/>
    </row>
    <row r="194" spans="12:18" s="3" customFormat="1" x14ac:dyDescent="0.35">
      <c r="L194" s="50"/>
      <c r="R194" s="37"/>
    </row>
    <row r="195" spans="12:18" s="3" customFormat="1" x14ac:dyDescent="0.35">
      <c r="L195" s="50"/>
      <c r="R195" s="37"/>
    </row>
    <row r="196" spans="12:18" s="3" customFormat="1" x14ac:dyDescent="0.35">
      <c r="L196" s="50"/>
      <c r="R196" s="37"/>
    </row>
    <row r="197" spans="12:18" s="3" customFormat="1" x14ac:dyDescent="0.35">
      <c r="L197" s="50"/>
      <c r="R197" s="37"/>
    </row>
    <row r="198" spans="12:18" s="3" customFormat="1" x14ac:dyDescent="0.35">
      <c r="L198" s="50"/>
      <c r="R198" s="37"/>
    </row>
    <row r="199" spans="12:18" s="3" customFormat="1" x14ac:dyDescent="0.35">
      <c r="L199" s="50"/>
      <c r="R199" s="37"/>
    </row>
    <row r="200" spans="12:18" s="3" customFormat="1" x14ac:dyDescent="0.35">
      <c r="L200" s="50"/>
      <c r="R200" s="37"/>
    </row>
    <row r="201" spans="12:18" s="3" customFormat="1" x14ac:dyDescent="0.35">
      <c r="L201" s="50"/>
      <c r="R201" s="37"/>
    </row>
    <row r="202" spans="12:18" s="3" customFormat="1" x14ac:dyDescent="0.35">
      <c r="L202" s="50"/>
      <c r="R202" s="37"/>
    </row>
    <row r="203" spans="12:18" s="3" customFormat="1" x14ac:dyDescent="0.35">
      <c r="L203" s="50"/>
      <c r="R203" s="37"/>
    </row>
    <row r="204" spans="12:18" s="3" customFormat="1" x14ac:dyDescent="0.35">
      <c r="L204" s="50"/>
      <c r="R204" s="37"/>
    </row>
    <row r="205" spans="12:18" s="3" customFormat="1" x14ac:dyDescent="0.35">
      <c r="L205" s="50"/>
      <c r="R205" s="37"/>
    </row>
    <row r="206" spans="12:18" s="3" customFormat="1" x14ac:dyDescent="0.35">
      <c r="L206" s="50"/>
      <c r="R206" s="37"/>
    </row>
    <row r="207" spans="12:18" s="3" customFormat="1" x14ac:dyDescent="0.35">
      <c r="L207" s="50"/>
      <c r="R207" s="37"/>
    </row>
    <row r="208" spans="12:18" s="3" customFormat="1" x14ac:dyDescent="0.35">
      <c r="L208" s="50"/>
      <c r="R208" s="37"/>
    </row>
    <row r="209" spans="12:18" s="3" customFormat="1" x14ac:dyDescent="0.35">
      <c r="L209" s="50"/>
      <c r="R209" s="37"/>
    </row>
    <row r="210" spans="12:18" s="3" customFormat="1" x14ac:dyDescent="0.35">
      <c r="L210" s="50"/>
      <c r="R210" s="37"/>
    </row>
    <row r="211" spans="12:18" s="3" customFormat="1" x14ac:dyDescent="0.35">
      <c r="L211" s="50"/>
      <c r="R211" s="37"/>
    </row>
    <row r="212" spans="12:18" s="3" customFormat="1" x14ac:dyDescent="0.35">
      <c r="L212" s="50"/>
      <c r="R212" s="37"/>
    </row>
    <row r="213" spans="12:18" s="3" customFormat="1" x14ac:dyDescent="0.35">
      <c r="L213" s="50"/>
      <c r="R213" s="37"/>
    </row>
    <row r="214" spans="12:18" s="3" customFormat="1" x14ac:dyDescent="0.35">
      <c r="L214" s="50"/>
      <c r="R214" s="37"/>
    </row>
    <row r="215" spans="12:18" s="3" customFormat="1" x14ac:dyDescent="0.35">
      <c r="L215" s="50"/>
      <c r="R215" s="37"/>
    </row>
    <row r="216" spans="12:18" s="3" customFormat="1" x14ac:dyDescent="0.35">
      <c r="L216" s="50"/>
      <c r="R216" s="37"/>
    </row>
    <row r="217" spans="12:18" s="3" customFormat="1" x14ac:dyDescent="0.35">
      <c r="L217" s="50"/>
      <c r="R217" s="37"/>
    </row>
    <row r="218" spans="12:18" s="3" customFormat="1" x14ac:dyDescent="0.35">
      <c r="L218" s="50"/>
      <c r="R218" s="37"/>
    </row>
    <row r="219" spans="12:18" s="3" customFormat="1" x14ac:dyDescent="0.35">
      <c r="L219" s="50"/>
      <c r="R219" s="37"/>
    </row>
    <row r="220" spans="12:18" s="3" customFormat="1" x14ac:dyDescent="0.35">
      <c r="L220" s="50"/>
      <c r="R220" s="37"/>
    </row>
    <row r="221" spans="12:18" s="3" customFormat="1" x14ac:dyDescent="0.35">
      <c r="L221" s="50"/>
      <c r="R221" s="37"/>
    </row>
    <row r="222" spans="12:18" s="3" customFormat="1" x14ac:dyDescent="0.35">
      <c r="L222" s="50"/>
      <c r="R222" s="37"/>
    </row>
    <row r="223" spans="12:18" s="3" customFormat="1" x14ac:dyDescent="0.35">
      <c r="L223" s="50"/>
      <c r="R223" s="37"/>
    </row>
    <row r="224" spans="12:18" s="3" customFormat="1" x14ac:dyDescent="0.35">
      <c r="L224" s="50"/>
      <c r="R224" s="37"/>
    </row>
    <row r="225" spans="12:18" s="3" customFormat="1" x14ac:dyDescent="0.35">
      <c r="L225" s="50"/>
      <c r="R225" s="37"/>
    </row>
    <row r="226" spans="12:18" s="3" customFormat="1" x14ac:dyDescent="0.35">
      <c r="L226" s="50"/>
      <c r="R226" s="37"/>
    </row>
    <row r="227" spans="12:18" s="3" customFormat="1" x14ac:dyDescent="0.35">
      <c r="L227" s="50"/>
      <c r="R227" s="37"/>
    </row>
    <row r="228" spans="12:18" s="3" customFormat="1" x14ac:dyDescent="0.35">
      <c r="L228" s="50"/>
      <c r="R228" s="37"/>
    </row>
    <row r="229" spans="12:18" s="3" customFormat="1" x14ac:dyDescent="0.35">
      <c r="L229" s="50"/>
      <c r="R229" s="37"/>
    </row>
    <row r="230" spans="12:18" s="3" customFormat="1" x14ac:dyDescent="0.35">
      <c r="L230" s="50"/>
      <c r="R230" s="37"/>
    </row>
    <row r="231" spans="12:18" s="3" customFormat="1" x14ac:dyDescent="0.35">
      <c r="L231" s="50"/>
      <c r="R231" s="37"/>
    </row>
    <row r="232" spans="12:18" s="3" customFormat="1" x14ac:dyDescent="0.35">
      <c r="L232" s="50"/>
      <c r="R232" s="37"/>
    </row>
    <row r="233" spans="12:18" s="3" customFormat="1" x14ac:dyDescent="0.35">
      <c r="L233" s="50"/>
      <c r="R233" s="37"/>
    </row>
    <row r="234" spans="12:18" s="3" customFormat="1" x14ac:dyDescent="0.35">
      <c r="L234" s="50"/>
      <c r="R234" s="37"/>
    </row>
    <row r="235" spans="12:18" s="3" customFormat="1" x14ac:dyDescent="0.35">
      <c r="L235" s="50"/>
      <c r="R235" s="37"/>
    </row>
    <row r="236" spans="12:18" s="3" customFormat="1" x14ac:dyDescent="0.35">
      <c r="L236" s="50"/>
      <c r="R236" s="37"/>
    </row>
    <row r="237" spans="12:18" s="3" customFormat="1" x14ac:dyDescent="0.35">
      <c r="L237" s="50"/>
      <c r="R237" s="37"/>
    </row>
    <row r="238" spans="12:18" s="3" customFormat="1" x14ac:dyDescent="0.35">
      <c r="L238" s="50"/>
      <c r="R238" s="37"/>
    </row>
    <row r="239" spans="12:18" s="3" customFormat="1" x14ac:dyDescent="0.35">
      <c r="L239" s="50"/>
      <c r="R239" s="37"/>
    </row>
    <row r="240" spans="12:18" s="3" customFormat="1" x14ac:dyDescent="0.35">
      <c r="L240" s="50"/>
      <c r="R240" s="37"/>
    </row>
    <row r="241" spans="12:18" s="3" customFormat="1" x14ac:dyDescent="0.35">
      <c r="L241" s="50"/>
      <c r="R241" s="37"/>
    </row>
    <row r="242" spans="12:18" s="3" customFormat="1" x14ac:dyDescent="0.35">
      <c r="L242" s="50"/>
      <c r="R242" s="37"/>
    </row>
    <row r="243" spans="12:18" s="3" customFormat="1" x14ac:dyDescent="0.35">
      <c r="L243" s="50"/>
      <c r="R243" s="37"/>
    </row>
    <row r="244" spans="12:18" s="3" customFormat="1" x14ac:dyDescent="0.35">
      <c r="L244" s="50"/>
      <c r="R244" s="37"/>
    </row>
    <row r="245" spans="12:18" s="3" customFormat="1" x14ac:dyDescent="0.35">
      <c r="L245" s="50"/>
      <c r="R245" s="37"/>
    </row>
    <row r="246" spans="12:18" s="3" customFormat="1" x14ac:dyDescent="0.35">
      <c r="L246" s="50"/>
      <c r="R246" s="37"/>
    </row>
    <row r="247" spans="12:18" s="3" customFormat="1" x14ac:dyDescent="0.35">
      <c r="L247" s="50"/>
      <c r="R247" s="37"/>
    </row>
    <row r="248" spans="12:18" s="3" customFormat="1" x14ac:dyDescent="0.35">
      <c r="L248" s="50"/>
      <c r="R248" s="37"/>
    </row>
    <row r="249" spans="12:18" s="3" customFormat="1" x14ac:dyDescent="0.35">
      <c r="L249" s="50"/>
      <c r="R249" s="37"/>
    </row>
    <row r="250" spans="12:18" s="3" customFormat="1" x14ac:dyDescent="0.35">
      <c r="L250" s="50"/>
      <c r="R250" s="37"/>
    </row>
    <row r="251" spans="12:18" s="3" customFormat="1" x14ac:dyDescent="0.35">
      <c r="L251" s="50"/>
      <c r="R251" s="37"/>
    </row>
    <row r="252" spans="12:18" s="3" customFormat="1" x14ac:dyDescent="0.35">
      <c r="L252" s="50"/>
      <c r="R252" s="37"/>
    </row>
    <row r="253" spans="12:18" s="3" customFormat="1" x14ac:dyDescent="0.35">
      <c r="L253" s="50"/>
      <c r="R253" s="37"/>
    </row>
    <row r="254" spans="12:18" s="3" customFormat="1" x14ac:dyDescent="0.35">
      <c r="L254" s="50"/>
      <c r="R254" s="37"/>
    </row>
    <row r="255" spans="12:18" s="3" customFormat="1" x14ac:dyDescent="0.35">
      <c r="L255" s="50"/>
      <c r="R255" s="37"/>
    </row>
    <row r="256" spans="12:18" s="3" customFormat="1" x14ac:dyDescent="0.35">
      <c r="L256" s="50"/>
      <c r="R256" s="37"/>
    </row>
    <row r="257" spans="12:18" s="3" customFormat="1" x14ac:dyDescent="0.35">
      <c r="L257" s="50"/>
      <c r="R257" s="37"/>
    </row>
    <row r="258" spans="12:18" s="3" customFormat="1" x14ac:dyDescent="0.35">
      <c r="L258" s="50"/>
      <c r="R258" s="37"/>
    </row>
    <row r="259" spans="12:18" s="3" customFormat="1" x14ac:dyDescent="0.35">
      <c r="L259" s="50"/>
      <c r="R259" s="37"/>
    </row>
    <row r="260" spans="12:18" s="3" customFormat="1" x14ac:dyDescent="0.35">
      <c r="L260" s="50"/>
      <c r="R260" s="37"/>
    </row>
    <row r="261" spans="12:18" s="3" customFormat="1" x14ac:dyDescent="0.35">
      <c r="L261" s="50"/>
      <c r="R261" s="37"/>
    </row>
    <row r="262" spans="12:18" s="3" customFormat="1" x14ac:dyDescent="0.35">
      <c r="L262" s="50"/>
      <c r="R262" s="37"/>
    </row>
    <row r="263" spans="12:18" s="3" customFormat="1" x14ac:dyDescent="0.35">
      <c r="L263" s="50"/>
      <c r="R263" s="37"/>
    </row>
    <row r="264" spans="12:18" s="3" customFormat="1" x14ac:dyDescent="0.35">
      <c r="L264" s="50"/>
      <c r="R264" s="37"/>
    </row>
    <row r="265" spans="12:18" s="3" customFormat="1" x14ac:dyDescent="0.35">
      <c r="L265" s="50"/>
      <c r="R265" s="37"/>
    </row>
    <row r="266" spans="12:18" s="3" customFormat="1" x14ac:dyDescent="0.35">
      <c r="L266" s="50"/>
      <c r="R266" s="37"/>
    </row>
    <row r="267" spans="12:18" s="3" customFormat="1" x14ac:dyDescent="0.35">
      <c r="L267" s="50"/>
      <c r="R267" s="37"/>
    </row>
    <row r="268" spans="12:18" s="3" customFormat="1" x14ac:dyDescent="0.35">
      <c r="L268" s="50"/>
      <c r="R268" s="37"/>
    </row>
    <row r="269" spans="12:18" s="3" customFormat="1" x14ac:dyDescent="0.35">
      <c r="L269" s="50"/>
      <c r="R269" s="37"/>
    </row>
    <row r="270" spans="12:18" s="3" customFormat="1" x14ac:dyDescent="0.35">
      <c r="L270" s="50"/>
      <c r="R270" s="37"/>
    </row>
    <row r="271" spans="12:18" s="3" customFormat="1" x14ac:dyDescent="0.35">
      <c r="L271" s="50"/>
      <c r="R271" s="37"/>
    </row>
    <row r="272" spans="12:18" s="3" customFormat="1" x14ac:dyDescent="0.35">
      <c r="L272" s="50"/>
      <c r="R272" s="37"/>
    </row>
    <row r="273" spans="12:18" s="3" customFormat="1" x14ac:dyDescent="0.35">
      <c r="L273" s="50"/>
      <c r="R273" s="37"/>
    </row>
    <row r="274" spans="12:18" s="3" customFormat="1" x14ac:dyDescent="0.35">
      <c r="L274" s="50"/>
      <c r="R274" s="37"/>
    </row>
    <row r="275" spans="12:18" s="3" customFormat="1" x14ac:dyDescent="0.35">
      <c r="L275" s="50"/>
      <c r="R275" s="37"/>
    </row>
    <row r="276" spans="12:18" s="3" customFormat="1" x14ac:dyDescent="0.35">
      <c r="L276" s="50"/>
      <c r="R276" s="37"/>
    </row>
    <row r="277" spans="12:18" s="3" customFormat="1" x14ac:dyDescent="0.35">
      <c r="L277" s="50"/>
      <c r="R277" s="37"/>
    </row>
    <row r="278" spans="12:18" s="3" customFormat="1" x14ac:dyDescent="0.35">
      <c r="L278" s="50"/>
      <c r="R278" s="37"/>
    </row>
    <row r="279" spans="12:18" s="3" customFormat="1" x14ac:dyDescent="0.35">
      <c r="L279" s="50"/>
      <c r="R279" s="37"/>
    </row>
    <row r="280" spans="12:18" s="3" customFormat="1" x14ac:dyDescent="0.35">
      <c r="L280" s="50"/>
      <c r="R280" s="37"/>
    </row>
    <row r="281" spans="12:18" s="3" customFormat="1" x14ac:dyDescent="0.35">
      <c r="L281" s="50"/>
      <c r="R281" s="37"/>
    </row>
    <row r="282" spans="12:18" s="3" customFormat="1" x14ac:dyDescent="0.35">
      <c r="L282" s="50"/>
      <c r="R282" s="37"/>
    </row>
    <row r="283" spans="12:18" s="3" customFormat="1" x14ac:dyDescent="0.35">
      <c r="L283" s="50"/>
      <c r="R283" s="37"/>
    </row>
    <row r="284" spans="12:18" s="3" customFormat="1" x14ac:dyDescent="0.35">
      <c r="L284" s="50"/>
      <c r="R284" s="37"/>
    </row>
    <row r="285" spans="12:18" s="3" customFormat="1" x14ac:dyDescent="0.35">
      <c r="L285" s="50"/>
      <c r="R285" s="37"/>
    </row>
    <row r="286" spans="12:18" s="3" customFormat="1" x14ac:dyDescent="0.35">
      <c r="L286" s="50"/>
      <c r="R286" s="37"/>
    </row>
    <row r="287" spans="12:18" s="3" customFormat="1" x14ac:dyDescent="0.35">
      <c r="L287" s="50"/>
      <c r="R287" s="37"/>
    </row>
    <row r="288" spans="12:18" s="3" customFormat="1" x14ac:dyDescent="0.35">
      <c r="L288" s="50"/>
      <c r="R288" s="37"/>
    </row>
    <row r="289" spans="12:18" s="3" customFormat="1" x14ac:dyDescent="0.35">
      <c r="L289" s="50"/>
      <c r="R289" s="37"/>
    </row>
    <row r="290" spans="12:18" s="3" customFormat="1" x14ac:dyDescent="0.35">
      <c r="L290" s="50"/>
      <c r="R290" s="37"/>
    </row>
    <row r="291" spans="12:18" s="3" customFormat="1" x14ac:dyDescent="0.35">
      <c r="L291" s="50"/>
      <c r="R291" s="37"/>
    </row>
    <row r="292" spans="12:18" s="3" customFormat="1" x14ac:dyDescent="0.35">
      <c r="L292" s="50"/>
      <c r="R292" s="37"/>
    </row>
    <row r="293" spans="12:18" s="3" customFormat="1" x14ac:dyDescent="0.35">
      <c r="L293" s="50"/>
      <c r="R293" s="37"/>
    </row>
    <row r="294" spans="12:18" s="3" customFormat="1" x14ac:dyDescent="0.35">
      <c r="L294" s="50"/>
      <c r="R294" s="37"/>
    </row>
    <row r="295" spans="12:18" s="3" customFormat="1" x14ac:dyDescent="0.35">
      <c r="L295" s="50"/>
      <c r="R295" s="37"/>
    </row>
    <row r="296" spans="12:18" s="3" customFormat="1" x14ac:dyDescent="0.35">
      <c r="L296" s="50"/>
      <c r="R296" s="37"/>
    </row>
    <row r="297" spans="12:18" s="3" customFormat="1" x14ac:dyDescent="0.35">
      <c r="L297" s="50"/>
      <c r="R297" s="37"/>
    </row>
    <row r="298" spans="12:18" s="3" customFormat="1" x14ac:dyDescent="0.35">
      <c r="L298" s="50"/>
      <c r="R298" s="37"/>
    </row>
    <row r="299" spans="12:18" s="3" customFormat="1" x14ac:dyDescent="0.35">
      <c r="L299" s="50"/>
      <c r="R299" s="37"/>
    </row>
    <row r="300" spans="12:18" s="3" customFormat="1" x14ac:dyDescent="0.35">
      <c r="L300" s="50"/>
      <c r="R300" s="37"/>
    </row>
    <row r="301" spans="12:18" s="3" customFormat="1" x14ac:dyDescent="0.35">
      <c r="L301" s="50"/>
      <c r="R301" s="37"/>
    </row>
    <row r="302" spans="12:18" s="3" customFormat="1" x14ac:dyDescent="0.35">
      <c r="L302" s="50"/>
      <c r="R302" s="37"/>
    </row>
    <row r="303" spans="12:18" s="3" customFormat="1" x14ac:dyDescent="0.35">
      <c r="L303" s="50"/>
      <c r="R303" s="37"/>
    </row>
    <row r="304" spans="12:18" s="3" customFormat="1" x14ac:dyDescent="0.35">
      <c r="L304" s="50"/>
      <c r="R304" s="37"/>
    </row>
    <row r="305" spans="12:18" s="3" customFormat="1" x14ac:dyDescent="0.35">
      <c r="L305" s="50"/>
      <c r="R305" s="37"/>
    </row>
    <row r="306" spans="12:18" s="3" customFormat="1" x14ac:dyDescent="0.35">
      <c r="L306" s="50"/>
      <c r="R306" s="37"/>
    </row>
    <row r="307" spans="12:18" s="3" customFormat="1" x14ac:dyDescent="0.35">
      <c r="L307" s="50"/>
      <c r="R307" s="37"/>
    </row>
    <row r="308" spans="12:18" s="3" customFormat="1" x14ac:dyDescent="0.35">
      <c r="L308" s="50"/>
      <c r="R308" s="37"/>
    </row>
    <row r="309" spans="12:18" s="3" customFormat="1" x14ac:dyDescent="0.35">
      <c r="L309" s="50"/>
      <c r="R309" s="37"/>
    </row>
    <row r="310" spans="12:18" s="3" customFormat="1" x14ac:dyDescent="0.35">
      <c r="L310" s="50"/>
      <c r="R310" s="37"/>
    </row>
    <row r="311" spans="12:18" s="3" customFormat="1" x14ac:dyDescent="0.35">
      <c r="L311" s="50"/>
      <c r="R311" s="37"/>
    </row>
    <row r="312" spans="12:18" s="3" customFormat="1" x14ac:dyDescent="0.35">
      <c r="L312" s="50"/>
      <c r="R312" s="37"/>
    </row>
    <row r="313" spans="12:18" s="3" customFormat="1" x14ac:dyDescent="0.35">
      <c r="L313" s="50"/>
      <c r="R313" s="37"/>
    </row>
    <row r="314" spans="12:18" s="3" customFormat="1" x14ac:dyDescent="0.35">
      <c r="L314" s="50"/>
      <c r="R314" s="37"/>
    </row>
    <row r="315" spans="12:18" s="3" customFormat="1" x14ac:dyDescent="0.35">
      <c r="L315" s="50"/>
      <c r="R315" s="37"/>
    </row>
    <row r="316" spans="12:18" s="3" customFormat="1" x14ac:dyDescent="0.35">
      <c r="L316" s="50"/>
      <c r="R316" s="37"/>
    </row>
    <row r="317" spans="12:18" s="3" customFormat="1" x14ac:dyDescent="0.35">
      <c r="L317" s="50"/>
      <c r="R317" s="37"/>
    </row>
    <row r="318" spans="12:18" s="3" customFormat="1" x14ac:dyDescent="0.35">
      <c r="L318" s="50"/>
      <c r="R318" s="37"/>
    </row>
    <row r="319" spans="12:18" s="3" customFormat="1" x14ac:dyDescent="0.35">
      <c r="L319" s="50"/>
      <c r="R319" s="37"/>
    </row>
    <row r="320" spans="12:18" s="3" customFormat="1" x14ac:dyDescent="0.35">
      <c r="L320" s="50"/>
      <c r="R320" s="37"/>
    </row>
    <row r="321" spans="12:18" s="3" customFormat="1" x14ac:dyDescent="0.35">
      <c r="L321" s="50"/>
      <c r="R321" s="37"/>
    </row>
    <row r="322" spans="12:18" s="3" customFormat="1" x14ac:dyDescent="0.35">
      <c r="L322" s="50"/>
      <c r="R322" s="37"/>
    </row>
    <row r="323" spans="12:18" s="3" customFormat="1" x14ac:dyDescent="0.35">
      <c r="L323" s="50"/>
      <c r="R323" s="37"/>
    </row>
    <row r="324" spans="12:18" s="3" customFormat="1" x14ac:dyDescent="0.35">
      <c r="L324" s="50"/>
      <c r="R324" s="37"/>
    </row>
    <row r="325" spans="12:18" s="3" customFormat="1" x14ac:dyDescent="0.35">
      <c r="L325" s="50"/>
      <c r="R325" s="37"/>
    </row>
    <row r="326" spans="12:18" s="3" customFormat="1" x14ac:dyDescent="0.35">
      <c r="L326" s="50"/>
      <c r="R326" s="37"/>
    </row>
    <row r="327" spans="12:18" s="3" customFormat="1" x14ac:dyDescent="0.35">
      <c r="L327" s="50"/>
      <c r="R327" s="37"/>
    </row>
    <row r="328" spans="12:18" s="3" customFormat="1" x14ac:dyDescent="0.35">
      <c r="L328" s="50"/>
      <c r="R328" s="37"/>
    </row>
    <row r="329" spans="12:18" s="3" customFormat="1" x14ac:dyDescent="0.35">
      <c r="L329" s="50"/>
      <c r="R329" s="37"/>
    </row>
    <row r="330" spans="12:18" s="3" customFormat="1" x14ac:dyDescent="0.35">
      <c r="L330" s="50"/>
      <c r="R330" s="37"/>
    </row>
    <row r="331" spans="12:18" s="3" customFormat="1" x14ac:dyDescent="0.35">
      <c r="L331" s="50"/>
      <c r="R331" s="37"/>
    </row>
    <row r="332" spans="12:18" s="3" customFormat="1" x14ac:dyDescent="0.35">
      <c r="L332" s="50"/>
      <c r="R332" s="37"/>
    </row>
    <row r="333" spans="12:18" s="3" customFormat="1" x14ac:dyDescent="0.35">
      <c r="L333" s="50"/>
      <c r="R333" s="37"/>
    </row>
    <row r="334" spans="12:18" s="3" customFormat="1" x14ac:dyDescent="0.35">
      <c r="L334" s="50"/>
      <c r="R334" s="37"/>
    </row>
    <row r="335" spans="12:18" s="3" customFormat="1" x14ac:dyDescent="0.35">
      <c r="L335" s="50"/>
      <c r="R335" s="37"/>
    </row>
    <row r="336" spans="12:18" s="3" customFormat="1" x14ac:dyDescent="0.35">
      <c r="L336" s="50"/>
      <c r="R336" s="37"/>
    </row>
    <row r="337" spans="12:18" s="3" customFormat="1" x14ac:dyDescent="0.35">
      <c r="L337" s="50"/>
      <c r="R337" s="37"/>
    </row>
    <row r="338" spans="12:18" s="3" customFormat="1" x14ac:dyDescent="0.35">
      <c r="L338" s="50"/>
      <c r="R338" s="37"/>
    </row>
    <row r="339" spans="12:18" s="3" customFormat="1" x14ac:dyDescent="0.35">
      <c r="L339" s="50"/>
      <c r="R339" s="37"/>
    </row>
    <row r="340" spans="12:18" s="3" customFormat="1" x14ac:dyDescent="0.35">
      <c r="L340" s="50"/>
      <c r="R340" s="37"/>
    </row>
    <row r="341" spans="12:18" s="3" customFormat="1" x14ac:dyDescent="0.35">
      <c r="L341" s="50"/>
      <c r="R341" s="37"/>
    </row>
    <row r="342" spans="12:18" s="3" customFormat="1" x14ac:dyDescent="0.35">
      <c r="L342" s="50"/>
      <c r="R342" s="37"/>
    </row>
    <row r="343" spans="12:18" s="3" customFormat="1" x14ac:dyDescent="0.35">
      <c r="L343" s="50"/>
      <c r="R343" s="37"/>
    </row>
    <row r="344" spans="12:18" s="3" customFormat="1" x14ac:dyDescent="0.35">
      <c r="L344" s="50"/>
      <c r="R344" s="37"/>
    </row>
    <row r="345" spans="12:18" s="3" customFormat="1" x14ac:dyDescent="0.35">
      <c r="L345" s="50"/>
      <c r="R345" s="37"/>
    </row>
    <row r="346" spans="12:18" s="3" customFormat="1" x14ac:dyDescent="0.35">
      <c r="L346" s="50"/>
      <c r="R346" s="37"/>
    </row>
    <row r="347" spans="12:18" s="3" customFormat="1" x14ac:dyDescent="0.35">
      <c r="L347" s="50"/>
      <c r="R347" s="37"/>
    </row>
    <row r="348" spans="12:18" s="3" customFormat="1" x14ac:dyDescent="0.35">
      <c r="L348" s="50"/>
      <c r="R348" s="37"/>
    </row>
    <row r="349" spans="12:18" s="3" customFormat="1" x14ac:dyDescent="0.35">
      <c r="L349" s="50"/>
      <c r="R349" s="37"/>
    </row>
    <row r="350" spans="12:18" s="3" customFormat="1" x14ac:dyDescent="0.35">
      <c r="L350" s="50"/>
      <c r="R350" s="37"/>
    </row>
    <row r="351" spans="12:18" s="3" customFormat="1" x14ac:dyDescent="0.35">
      <c r="L351" s="50"/>
      <c r="R351" s="37"/>
    </row>
    <row r="352" spans="12:18" s="3" customFormat="1" x14ac:dyDescent="0.35">
      <c r="L352" s="50"/>
      <c r="R352" s="37"/>
    </row>
    <row r="353" spans="12:18" s="3" customFormat="1" x14ac:dyDescent="0.35">
      <c r="L353" s="50"/>
      <c r="R353" s="37"/>
    </row>
    <row r="354" spans="12:18" s="3" customFormat="1" x14ac:dyDescent="0.35">
      <c r="L354" s="50"/>
      <c r="R354" s="37"/>
    </row>
    <row r="355" spans="12:18" s="3" customFormat="1" x14ac:dyDescent="0.35">
      <c r="L355" s="50"/>
      <c r="R355" s="37"/>
    </row>
    <row r="356" spans="12:18" s="3" customFormat="1" x14ac:dyDescent="0.35">
      <c r="L356" s="50"/>
      <c r="R356" s="37"/>
    </row>
    <row r="357" spans="12:18" s="3" customFormat="1" x14ac:dyDescent="0.35">
      <c r="L357" s="50"/>
      <c r="R357" s="37"/>
    </row>
    <row r="358" spans="12:18" s="3" customFormat="1" x14ac:dyDescent="0.35">
      <c r="L358" s="50"/>
      <c r="R358" s="37"/>
    </row>
    <row r="359" spans="12:18" s="3" customFormat="1" x14ac:dyDescent="0.35">
      <c r="L359" s="50"/>
      <c r="R359" s="37"/>
    </row>
    <row r="360" spans="12:18" s="3" customFormat="1" x14ac:dyDescent="0.35">
      <c r="L360" s="50"/>
      <c r="R360" s="37"/>
    </row>
    <row r="361" spans="12:18" s="3" customFormat="1" x14ac:dyDescent="0.35">
      <c r="L361" s="50"/>
      <c r="R361" s="37"/>
    </row>
    <row r="362" spans="12:18" s="3" customFormat="1" x14ac:dyDescent="0.35">
      <c r="L362" s="50"/>
      <c r="R362" s="37"/>
    </row>
    <row r="363" spans="12:18" s="3" customFormat="1" x14ac:dyDescent="0.35">
      <c r="L363" s="50"/>
      <c r="R363" s="37"/>
    </row>
    <row r="364" spans="12:18" s="3" customFormat="1" x14ac:dyDescent="0.35">
      <c r="L364" s="50"/>
      <c r="R364" s="37"/>
    </row>
    <row r="365" spans="12:18" s="3" customFormat="1" x14ac:dyDescent="0.35">
      <c r="L365" s="50"/>
      <c r="R365" s="37"/>
    </row>
    <row r="366" spans="12:18" s="3" customFormat="1" x14ac:dyDescent="0.35">
      <c r="L366" s="50"/>
      <c r="R366" s="37"/>
    </row>
    <row r="367" spans="12:18" s="3" customFormat="1" x14ac:dyDescent="0.35">
      <c r="L367" s="50"/>
      <c r="R367" s="37"/>
    </row>
    <row r="368" spans="12:18" s="3" customFormat="1" x14ac:dyDescent="0.35">
      <c r="L368" s="50"/>
      <c r="R368" s="37"/>
    </row>
    <row r="369" spans="12:18" s="3" customFormat="1" x14ac:dyDescent="0.35">
      <c r="L369" s="50"/>
      <c r="R369" s="37"/>
    </row>
    <row r="370" spans="12:18" s="3" customFormat="1" x14ac:dyDescent="0.35">
      <c r="L370" s="50"/>
      <c r="R370" s="37"/>
    </row>
    <row r="371" spans="12:18" s="3" customFormat="1" x14ac:dyDescent="0.35">
      <c r="L371" s="50"/>
      <c r="R371" s="37"/>
    </row>
    <row r="372" spans="12:18" s="3" customFormat="1" x14ac:dyDescent="0.35">
      <c r="L372" s="50"/>
      <c r="R372" s="37"/>
    </row>
    <row r="373" spans="12:18" s="3" customFormat="1" x14ac:dyDescent="0.35">
      <c r="L373" s="50"/>
      <c r="R373" s="37"/>
    </row>
    <row r="374" spans="12:18" s="3" customFormat="1" x14ac:dyDescent="0.35">
      <c r="L374" s="50"/>
      <c r="R374" s="37"/>
    </row>
    <row r="375" spans="12:18" s="3" customFormat="1" x14ac:dyDescent="0.35">
      <c r="L375" s="50"/>
      <c r="R375" s="37"/>
    </row>
    <row r="376" spans="12:18" s="3" customFormat="1" x14ac:dyDescent="0.35">
      <c r="L376" s="50"/>
      <c r="R376" s="37"/>
    </row>
    <row r="377" spans="12:18" s="3" customFormat="1" x14ac:dyDescent="0.35">
      <c r="L377" s="50"/>
      <c r="R377" s="37"/>
    </row>
    <row r="378" spans="12:18" s="3" customFormat="1" x14ac:dyDescent="0.35">
      <c r="L378" s="50"/>
      <c r="R378" s="37"/>
    </row>
    <row r="379" spans="12:18" s="3" customFormat="1" x14ac:dyDescent="0.35">
      <c r="L379" s="50"/>
      <c r="R379" s="37"/>
    </row>
    <row r="380" spans="12:18" s="3" customFormat="1" x14ac:dyDescent="0.35">
      <c r="L380" s="50"/>
      <c r="R380" s="37"/>
    </row>
    <row r="381" spans="12:18" s="3" customFormat="1" x14ac:dyDescent="0.35">
      <c r="L381" s="50"/>
      <c r="R381" s="37"/>
    </row>
    <row r="382" spans="12:18" s="3" customFormat="1" x14ac:dyDescent="0.35">
      <c r="L382" s="50"/>
      <c r="R382" s="37"/>
    </row>
    <row r="383" spans="12:18" s="3" customFormat="1" x14ac:dyDescent="0.35">
      <c r="L383" s="50"/>
      <c r="R383" s="37"/>
    </row>
    <row r="384" spans="12:18" s="3" customFormat="1" x14ac:dyDescent="0.35">
      <c r="L384" s="50"/>
      <c r="R384" s="37"/>
    </row>
    <row r="385" spans="12:18" s="3" customFormat="1" x14ac:dyDescent="0.35">
      <c r="L385" s="50"/>
      <c r="R385" s="37"/>
    </row>
    <row r="386" spans="12:18" s="3" customFormat="1" x14ac:dyDescent="0.35">
      <c r="L386" s="50"/>
      <c r="R386" s="37"/>
    </row>
    <row r="387" spans="12:18" s="3" customFormat="1" x14ac:dyDescent="0.35">
      <c r="L387" s="50"/>
      <c r="R387" s="37"/>
    </row>
    <row r="388" spans="12:18" s="3" customFormat="1" x14ac:dyDescent="0.35">
      <c r="L388" s="50"/>
      <c r="R388" s="37"/>
    </row>
    <row r="389" spans="12:18" s="3" customFormat="1" x14ac:dyDescent="0.35">
      <c r="L389" s="50"/>
      <c r="R389" s="37"/>
    </row>
    <row r="390" spans="12:18" s="3" customFormat="1" x14ac:dyDescent="0.35">
      <c r="L390" s="50"/>
      <c r="R390" s="37"/>
    </row>
    <row r="391" spans="12:18" s="3" customFormat="1" x14ac:dyDescent="0.35">
      <c r="L391" s="50"/>
      <c r="R391" s="37"/>
    </row>
    <row r="392" spans="12:18" s="3" customFormat="1" x14ac:dyDescent="0.35">
      <c r="L392" s="50"/>
      <c r="R392" s="37"/>
    </row>
    <row r="393" spans="12:18" s="3" customFormat="1" x14ac:dyDescent="0.35">
      <c r="L393" s="50"/>
      <c r="R393" s="37"/>
    </row>
    <row r="394" spans="12:18" s="3" customFormat="1" x14ac:dyDescent="0.35">
      <c r="L394" s="50"/>
      <c r="R394" s="37"/>
    </row>
    <row r="395" spans="12:18" s="3" customFormat="1" x14ac:dyDescent="0.35">
      <c r="L395" s="50"/>
      <c r="R395" s="37"/>
    </row>
    <row r="396" spans="12:18" s="3" customFormat="1" x14ac:dyDescent="0.35">
      <c r="L396" s="50"/>
      <c r="R396" s="37"/>
    </row>
    <row r="397" spans="12:18" s="3" customFormat="1" x14ac:dyDescent="0.35">
      <c r="L397" s="50"/>
      <c r="R397" s="37"/>
    </row>
    <row r="398" spans="12:18" s="3" customFormat="1" x14ac:dyDescent="0.35">
      <c r="L398" s="50"/>
      <c r="R398" s="37"/>
    </row>
    <row r="399" spans="12:18" s="3" customFormat="1" x14ac:dyDescent="0.35">
      <c r="L399" s="50"/>
      <c r="R399" s="37"/>
    </row>
    <row r="400" spans="12:18" s="3" customFormat="1" x14ac:dyDescent="0.35">
      <c r="L400" s="50"/>
      <c r="R400" s="37"/>
    </row>
    <row r="401" spans="12:18" s="3" customFormat="1" x14ac:dyDescent="0.35">
      <c r="L401" s="50"/>
      <c r="R401" s="37"/>
    </row>
    <row r="402" spans="12:18" s="3" customFormat="1" x14ac:dyDescent="0.35">
      <c r="L402" s="50"/>
      <c r="R402" s="37"/>
    </row>
    <row r="403" spans="12:18" s="3" customFormat="1" x14ac:dyDescent="0.35">
      <c r="L403" s="50"/>
      <c r="R403" s="37"/>
    </row>
    <row r="404" spans="12:18" s="3" customFormat="1" x14ac:dyDescent="0.35">
      <c r="L404" s="50"/>
      <c r="R404" s="37"/>
    </row>
    <row r="405" spans="12:18" s="3" customFormat="1" x14ac:dyDescent="0.35">
      <c r="L405" s="50"/>
      <c r="R405" s="37"/>
    </row>
    <row r="406" spans="12:18" s="3" customFormat="1" x14ac:dyDescent="0.35">
      <c r="L406" s="50"/>
      <c r="R406" s="37"/>
    </row>
    <row r="407" spans="12:18" s="3" customFormat="1" x14ac:dyDescent="0.35">
      <c r="L407" s="50"/>
      <c r="R407" s="37"/>
    </row>
    <row r="408" spans="12:18" s="3" customFormat="1" x14ac:dyDescent="0.35">
      <c r="L408" s="50"/>
      <c r="R408" s="37"/>
    </row>
    <row r="409" spans="12:18" s="3" customFormat="1" x14ac:dyDescent="0.35">
      <c r="L409" s="50"/>
      <c r="R409" s="37"/>
    </row>
    <row r="410" spans="12:18" s="3" customFormat="1" x14ac:dyDescent="0.35">
      <c r="L410" s="50"/>
      <c r="R410" s="37"/>
    </row>
    <row r="411" spans="12:18" s="3" customFormat="1" x14ac:dyDescent="0.35">
      <c r="L411" s="50"/>
      <c r="R411" s="37"/>
    </row>
    <row r="412" spans="12:18" s="3" customFormat="1" x14ac:dyDescent="0.35">
      <c r="L412" s="50"/>
      <c r="R412" s="37"/>
    </row>
    <row r="413" spans="12:18" s="3" customFormat="1" x14ac:dyDescent="0.35">
      <c r="L413" s="50"/>
      <c r="R413" s="37"/>
    </row>
    <row r="414" spans="12:18" s="3" customFormat="1" x14ac:dyDescent="0.35">
      <c r="L414" s="50"/>
      <c r="R414" s="37"/>
    </row>
    <row r="415" spans="12:18" s="3" customFormat="1" x14ac:dyDescent="0.35">
      <c r="L415" s="50"/>
      <c r="R415" s="37"/>
    </row>
    <row r="416" spans="12:18" s="3" customFormat="1" x14ac:dyDescent="0.35">
      <c r="L416" s="50"/>
      <c r="R416" s="37"/>
    </row>
    <row r="417" spans="12:18" s="3" customFormat="1" x14ac:dyDescent="0.35">
      <c r="L417" s="50"/>
      <c r="R417" s="37"/>
    </row>
    <row r="418" spans="12:18" s="3" customFormat="1" x14ac:dyDescent="0.35">
      <c r="L418" s="50"/>
      <c r="R418" s="37"/>
    </row>
    <row r="419" spans="12:18" s="3" customFormat="1" x14ac:dyDescent="0.35">
      <c r="L419" s="50"/>
      <c r="R419" s="37"/>
    </row>
    <row r="420" spans="12:18" s="3" customFormat="1" x14ac:dyDescent="0.35">
      <c r="L420" s="50"/>
      <c r="R420" s="37"/>
    </row>
    <row r="421" spans="12:18" s="3" customFormat="1" x14ac:dyDescent="0.35">
      <c r="L421" s="50"/>
      <c r="R421" s="37"/>
    </row>
    <row r="422" spans="12:18" s="3" customFormat="1" x14ac:dyDescent="0.35">
      <c r="L422" s="50"/>
      <c r="R422" s="37"/>
    </row>
    <row r="423" spans="12:18" s="3" customFormat="1" x14ac:dyDescent="0.35">
      <c r="L423" s="50"/>
      <c r="R423" s="37"/>
    </row>
    <row r="424" spans="12:18" s="3" customFormat="1" x14ac:dyDescent="0.35">
      <c r="L424" s="50"/>
      <c r="R424" s="37"/>
    </row>
    <row r="425" spans="12:18" s="3" customFormat="1" x14ac:dyDescent="0.35">
      <c r="L425" s="50"/>
      <c r="R425" s="37"/>
    </row>
    <row r="426" spans="12:18" s="3" customFormat="1" x14ac:dyDescent="0.35">
      <c r="L426" s="50"/>
      <c r="R426" s="37"/>
    </row>
    <row r="427" spans="12:18" s="3" customFormat="1" x14ac:dyDescent="0.35">
      <c r="L427" s="50"/>
      <c r="R427" s="37"/>
    </row>
    <row r="428" spans="12:18" s="3" customFormat="1" x14ac:dyDescent="0.35">
      <c r="L428" s="50"/>
      <c r="R428" s="37"/>
    </row>
    <row r="429" spans="12:18" s="3" customFormat="1" x14ac:dyDescent="0.35">
      <c r="L429" s="50"/>
      <c r="R429" s="37"/>
    </row>
    <row r="430" spans="12:18" s="3" customFormat="1" x14ac:dyDescent="0.35">
      <c r="L430" s="50"/>
      <c r="R430" s="37"/>
    </row>
    <row r="431" spans="12:18" s="3" customFormat="1" x14ac:dyDescent="0.35">
      <c r="L431" s="50"/>
      <c r="R431" s="37"/>
    </row>
    <row r="432" spans="12:18" s="3" customFormat="1" x14ac:dyDescent="0.35">
      <c r="L432" s="50"/>
      <c r="R432" s="37"/>
    </row>
    <row r="433" spans="12:18" s="3" customFormat="1" x14ac:dyDescent="0.35">
      <c r="L433" s="50"/>
      <c r="R433" s="37"/>
    </row>
    <row r="434" spans="12:18" s="3" customFormat="1" x14ac:dyDescent="0.35">
      <c r="L434" s="50"/>
      <c r="R434" s="37"/>
    </row>
    <row r="435" spans="12:18" s="3" customFormat="1" x14ac:dyDescent="0.35">
      <c r="L435" s="50"/>
      <c r="R435" s="37"/>
    </row>
    <row r="436" spans="12:18" s="3" customFormat="1" x14ac:dyDescent="0.35">
      <c r="L436" s="50"/>
      <c r="R436" s="37"/>
    </row>
    <row r="437" spans="12:18" s="3" customFormat="1" x14ac:dyDescent="0.35">
      <c r="L437" s="50"/>
      <c r="R437" s="37"/>
    </row>
    <row r="438" spans="12:18" s="3" customFormat="1" x14ac:dyDescent="0.35">
      <c r="L438" s="50"/>
      <c r="R438" s="37"/>
    </row>
    <row r="439" spans="12:18" s="3" customFormat="1" x14ac:dyDescent="0.35">
      <c r="L439" s="50"/>
      <c r="R439" s="37"/>
    </row>
    <row r="440" spans="12:18" s="3" customFormat="1" x14ac:dyDescent="0.35">
      <c r="L440" s="50"/>
      <c r="R440" s="37"/>
    </row>
    <row r="441" spans="12:18" s="3" customFormat="1" x14ac:dyDescent="0.35">
      <c r="L441" s="50"/>
      <c r="R441" s="37"/>
    </row>
    <row r="442" spans="12:18" s="3" customFormat="1" x14ac:dyDescent="0.35">
      <c r="L442" s="50"/>
      <c r="R442" s="37"/>
    </row>
    <row r="443" spans="12:18" s="3" customFormat="1" x14ac:dyDescent="0.35">
      <c r="L443" s="50"/>
      <c r="R443" s="37"/>
    </row>
    <row r="444" spans="12:18" s="3" customFormat="1" x14ac:dyDescent="0.35">
      <c r="L444" s="50"/>
      <c r="R444" s="37"/>
    </row>
    <row r="445" spans="12:18" s="3" customFormat="1" x14ac:dyDescent="0.35">
      <c r="L445" s="50"/>
      <c r="R445" s="37"/>
    </row>
    <row r="446" spans="12:18" s="3" customFormat="1" x14ac:dyDescent="0.35">
      <c r="L446" s="50"/>
      <c r="R446" s="37"/>
    </row>
    <row r="447" spans="12:18" s="3" customFormat="1" x14ac:dyDescent="0.35">
      <c r="L447" s="50"/>
      <c r="R447" s="37"/>
    </row>
    <row r="448" spans="12:18" s="3" customFormat="1" x14ac:dyDescent="0.35">
      <c r="L448" s="50"/>
      <c r="R448" s="37"/>
    </row>
    <row r="449" spans="12:18" s="3" customFormat="1" x14ac:dyDescent="0.35">
      <c r="L449" s="50"/>
      <c r="R449" s="37"/>
    </row>
    <row r="450" spans="12:18" s="3" customFormat="1" x14ac:dyDescent="0.35">
      <c r="L450" s="50"/>
      <c r="R450" s="37"/>
    </row>
    <row r="451" spans="12:18" s="3" customFormat="1" x14ac:dyDescent="0.35">
      <c r="L451" s="50"/>
      <c r="R451" s="37"/>
    </row>
    <row r="452" spans="12:18" s="3" customFormat="1" x14ac:dyDescent="0.35">
      <c r="L452" s="50"/>
      <c r="R452" s="37"/>
    </row>
    <row r="453" spans="12:18" s="3" customFormat="1" x14ac:dyDescent="0.35">
      <c r="L453" s="50"/>
      <c r="R453" s="37"/>
    </row>
    <row r="454" spans="12:18" s="3" customFormat="1" x14ac:dyDescent="0.35">
      <c r="L454" s="50"/>
      <c r="R454" s="37"/>
    </row>
    <row r="455" spans="12:18" s="3" customFormat="1" x14ac:dyDescent="0.35">
      <c r="L455" s="50"/>
      <c r="R455" s="37"/>
    </row>
    <row r="456" spans="12:18" s="3" customFormat="1" x14ac:dyDescent="0.35">
      <c r="L456" s="50"/>
      <c r="R456" s="37"/>
    </row>
    <row r="457" spans="12:18" s="3" customFormat="1" x14ac:dyDescent="0.35">
      <c r="L457" s="50"/>
      <c r="R457" s="37"/>
    </row>
    <row r="458" spans="12:18" s="3" customFormat="1" x14ac:dyDescent="0.35">
      <c r="L458" s="50"/>
      <c r="R458" s="37"/>
    </row>
    <row r="459" spans="12:18" s="3" customFormat="1" x14ac:dyDescent="0.35">
      <c r="L459" s="50"/>
      <c r="R459" s="37"/>
    </row>
    <row r="460" spans="12:18" s="3" customFormat="1" x14ac:dyDescent="0.35">
      <c r="L460" s="50"/>
      <c r="R460" s="37"/>
    </row>
    <row r="461" spans="12:18" s="3" customFormat="1" x14ac:dyDescent="0.35">
      <c r="L461" s="50"/>
      <c r="R461" s="37"/>
    </row>
    <row r="462" spans="12:18" s="3" customFormat="1" x14ac:dyDescent="0.35">
      <c r="L462" s="50"/>
      <c r="R462" s="37"/>
    </row>
    <row r="463" spans="12:18" s="3" customFormat="1" x14ac:dyDescent="0.35">
      <c r="L463" s="50"/>
      <c r="R463" s="37"/>
    </row>
    <row r="464" spans="12:18" s="3" customFormat="1" x14ac:dyDescent="0.35">
      <c r="L464" s="50"/>
      <c r="R464" s="37"/>
    </row>
    <row r="465" spans="12:18" s="3" customFormat="1" x14ac:dyDescent="0.35">
      <c r="L465" s="50"/>
      <c r="R465" s="37"/>
    </row>
    <row r="466" spans="12:18" s="3" customFormat="1" x14ac:dyDescent="0.35">
      <c r="L466" s="50"/>
      <c r="R466" s="37"/>
    </row>
    <row r="467" spans="12:18" s="3" customFormat="1" x14ac:dyDescent="0.35">
      <c r="L467" s="50"/>
      <c r="R467" s="37"/>
    </row>
    <row r="468" spans="12:18" s="3" customFormat="1" x14ac:dyDescent="0.35">
      <c r="L468" s="50"/>
      <c r="R468" s="37"/>
    </row>
    <row r="469" spans="12:18" s="3" customFormat="1" x14ac:dyDescent="0.35">
      <c r="L469" s="50"/>
      <c r="R469" s="37"/>
    </row>
    <row r="470" spans="12:18" s="3" customFormat="1" x14ac:dyDescent="0.35">
      <c r="L470" s="50"/>
      <c r="R470" s="37"/>
    </row>
    <row r="471" spans="12:18" s="3" customFormat="1" x14ac:dyDescent="0.35">
      <c r="L471" s="50"/>
      <c r="R471" s="37"/>
    </row>
    <row r="472" spans="12:18" s="3" customFormat="1" x14ac:dyDescent="0.35">
      <c r="L472" s="50"/>
      <c r="R472" s="37"/>
    </row>
    <row r="473" spans="12:18" s="3" customFormat="1" x14ac:dyDescent="0.35">
      <c r="L473" s="50"/>
      <c r="R473" s="37"/>
    </row>
    <row r="474" spans="12:18" s="3" customFormat="1" x14ac:dyDescent="0.35">
      <c r="L474" s="50"/>
      <c r="R474" s="37"/>
    </row>
    <row r="475" spans="12:18" s="3" customFormat="1" x14ac:dyDescent="0.35">
      <c r="L475" s="50"/>
      <c r="R475" s="37"/>
    </row>
    <row r="476" spans="12:18" s="3" customFormat="1" x14ac:dyDescent="0.35">
      <c r="L476" s="50"/>
      <c r="R476" s="37"/>
    </row>
    <row r="477" spans="12:18" s="3" customFormat="1" x14ac:dyDescent="0.35">
      <c r="L477" s="50"/>
      <c r="R477" s="37"/>
    </row>
    <row r="478" spans="12:18" s="3" customFormat="1" x14ac:dyDescent="0.35">
      <c r="L478" s="50"/>
      <c r="R478" s="37"/>
    </row>
    <row r="479" spans="12:18" s="3" customFormat="1" x14ac:dyDescent="0.35">
      <c r="L479" s="50"/>
      <c r="R479" s="37"/>
    </row>
    <row r="480" spans="12:18" s="3" customFormat="1" x14ac:dyDescent="0.35">
      <c r="L480" s="50"/>
      <c r="R480" s="37"/>
    </row>
    <row r="481" spans="12:18" s="3" customFormat="1" x14ac:dyDescent="0.35">
      <c r="L481" s="50"/>
      <c r="R481" s="37"/>
    </row>
    <row r="482" spans="12:18" s="3" customFormat="1" x14ac:dyDescent="0.35">
      <c r="L482" s="50"/>
      <c r="R482" s="37"/>
    </row>
    <row r="483" spans="12:18" s="3" customFormat="1" x14ac:dyDescent="0.35">
      <c r="L483" s="50"/>
      <c r="R483" s="37"/>
    </row>
    <row r="484" spans="12:18" s="3" customFormat="1" x14ac:dyDescent="0.35">
      <c r="L484" s="50"/>
      <c r="R484" s="37"/>
    </row>
    <row r="485" spans="12:18" s="3" customFormat="1" x14ac:dyDescent="0.35">
      <c r="L485" s="50"/>
      <c r="R485" s="37"/>
    </row>
    <row r="486" spans="12:18" s="3" customFormat="1" x14ac:dyDescent="0.35">
      <c r="L486" s="50"/>
      <c r="R486" s="37"/>
    </row>
    <row r="487" spans="12:18" s="3" customFormat="1" x14ac:dyDescent="0.35">
      <c r="L487" s="50"/>
      <c r="R487" s="37"/>
    </row>
    <row r="488" spans="12:18" s="3" customFormat="1" x14ac:dyDescent="0.35">
      <c r="L488" s="50"/>
      <c r="R488" s="37"/>
    </row>
    <row r="489" spans="12:18" s="3" customFormat="1" x14ac:dyDescent="0.35">
      <c r="L489" s="50"/>
      <c r="R489" s="37"/>
    </row>
    <row r="490" spans="12:18" s="3" customFormat="1" x14ac:dyDescent="0.35">
      <c r="L490" s="50"/>
      <c r="R490" s="37"/>
    </row>
    <row r="491" spans="12:18" s="3" customFormat="1" x14ac:dyDescent="0.35">
      <c r="L491" s="50"/>
      <c r="R491" s="37"/>
    </row>
    <row r="492" spans="12:18" s="3" customFormat="1" x14ac:dyDescent="0.35">
      <c r="L492" s="50"/>
      <c r="R492" s="37"/>
    </row>
    <row r="493" spans="12:18" s="3" customFormat="1" x14ac:dyDescent="0.35">
      <c r="L493" s="50"/>
      <c r="R493" s="37"/>
    </row>
    <row r="494" spans="12:18" s="3" customFormat="1" x14ac:dyDescent="0.35">
      <c r="L494" s="50"/>
      <c r="R494" s="37"/>
    </row>
    <row r="495" spans="12:18" s="3" customFormat="1" x14ac:dyDescent="0.35">
      <c r="L495" s="50"/>
      <c r="R495" s="37"/>
    </row>
    <row r="496" spans="12:18" s="3" customFormat="1" x14ac:dyDescent="0.35">
      <c r="L496" s="50"/>
      <c r="R496" s="37"/>
    </row>
    <row r="497" spans="12:18" s="3" customFormat="1" x14ac:dyDescent="0.35">
      <c r="L497" s="50"/>
      <c r="R497" s="37"/>
    </row>
    <row r="498" spans="12:18" s="3" customFormat="1" x14ac:dyDescent="0.35">
      <c r="L498" s="50"/>
      <c r="R498" s="37"/>
    </row>
    <row r="499" spans="12:18" s="3" customFormat="1" x14ac:dyDescent="0.35">
      <c r="L499" s="50"/>
      <c r="R499" s="37"/>
    </row>
    <row r="500" spans="12:18" s="3" customFormat="1" x14ac:dyDescent="0.35">
      <c r="L500" s="50"/>
      <c r="R500" s="37"/>
    </row>
    <row r="501" spans="12:18" s="3" customFormat="1" x14ac:dyDescent="0.35">
      <c r="L501" s="50"/>
      <c r="R501" s="37"/>
    </row>
    <row r="502" spans="12:18" s="3" customFormat="1" x14ac:dyDescent="0.35">
      <c r="L502" s="50"/>
      <c r="R502" s="37"/>
    </row>
    <row r="503" spans="12:18" s="3" customFormat="1" x14ac:dyDescent="0.35">
      <c r="L503" s="50"/>
      <c r="R503" s="37"/>
    </row>
    <row r="504" spans="12:18" s="3" customFormat="1" x14ac:dyDescent="0.35">
      <c r="L504" s="50"/>
      <c r="R504" s="37"/>
    </row>
    <row r="505" spans="12:18" s="3" customFormat="1" x14ac:dyDescent="0.35">
      <c r="L505" s="50"/>
      <c r="R505" s="37"/>
    </row>
    <row r="506" spans="12:18" s="3" customFormat="1" x14ac:dyDescent="0.35">
      <c r="L506" s="50"/>
      <c r="R506" s="37"/>
    </row>
    <row r="507" spans="12:18" s="3" customFormat="1" x14ac:dyDescent="0.35">
      <c r="L507" s="50"/>
      <c r="R507" s="37"/>
    </row>
    <row r="508" spans="12:18" s="3" customFormat="1" x14ac:dyDescent="0.35">
      <c r="L508" s="50"/>
      <c r="R508" s="37"/>
    </row>
    <row r="509" spans="12:18" s="3" customFormat="1" x14ac:dyDescent="0.35">
      <c r="L509" s="50"/>
      <c r="R509" s="37"/>
    </row>
    <row r="510" spans="12:18" s="3" customFormat="1" x14ac:dyDescent="0.35">
      <c r="L510" s="50"/>
      <c r="R510" s="37"/>
    </row>
    <row r="511" spans="12:18" s="3" customFormat="1" x14ac:dyDescent="0.35">
      <c r="L511" s="50"/>
      <c r="R511" s="37"/>
    </row>
    <row r="512" spans="12:18" s="3" customFormat="1" x14ac:dyDescent="0.35">
      <c r="L512" s="50"/>
      <c r="R512" s="37"/>
    </row>
    <row r="513" spans="12:18" s="3" customFormat="1" x14ac:dyDescent="0.35">
      <c r="L513" s="50"/>
      <c r="R513" s="37"/>
    </row>
    <row r="514" spans="12:18" s="3" customFormat="1" x14ac:dyDescent="0.35">
      <c r="L514" s="50"/>
      <c r="R514" s="37"/>
    </row>
    <row r="515" spans="12:18" s="3" customFormat="1" x14ac:dyDescent="0.35">
      <c r="L515" s="50"/>
      <c r="R515" s="37"/>
    </row>
    <row r="516" spans="12:18" s="3" customFormat="1" x14ac:dyDescent="0.35">
      <c r="L516" s="50"/>
      <c r="R516" s="37"/>
    </row>
    <row r="517" spans="12:18" s="3" customFormat="1" x14ac:dyDescent="0.35">
      <c r="L517" s="50"/>
      <c r="R517" s="37"/>
    </row>
    <row r="518" spans="12:18" s="3" customFormat="1" x14ac:dyDescent="0.35">
      <c r="L518" s="50"/>
      <c r="R518" s="37"/>
    </row>
    <row r="519" spans="12:18" s="3" customFormat="1" x14ac:dyDescent="0.35">
      <c r="L519" s="50"/>
      <c r="R519" s="37"/>
    </row>
    <row r="520" spans="12:18" s="3" customFormat="1" x14ac:dyDescent="0.35">
      <c r="L520" s="50"/>
      <c r="R520" s="37"/>
    </row>
    <row r="521" spans="12:18" s="3" customFormat="1" x14ac:dyDescent="0.35">
      <c r="L521" s="50"/>
      <c r="R521" s="37"/>
    </row>
    <row r="522" spans="12:18" s="3" customFormat="1" x14ac:dyDescent="0.35">
      <c r="L522" s="50"/>
      <c r="R522" s="37"/>
    </row>
    <row r="523" spans="12:18" s="3" customFormat="1" x14ac:dyDescent="0.35">
      <c r="L523" s="50"/>
      <c r="R523" s="37"/>
    </row>
    <row r="524" spans="12:18" s="3" customFormat="1" x14ac:dyDescent="0.35">
      <c r="L524" s="50"/>
      <c r="R524" s="37"/>
    </row>
    <row r="525" spans="12:18" s="3" customFormat="1" x14ac:dyDescent="0.35">
      <c r="L525" s="50"/>
      <c r="R525" s="37"/>
    </row>
    <row r="526" spans="12:18" s="3" customFormat="1" x14ac:dyDescent="0.35">
      <c r="L526" s="50"/>
      <c r="R526" s="37"/>
    </row>
    <row r="527" spans="12:18" s="3" customFormat="1" x14ac:dyDescent="0.35">
      <c r="L527" s="50"/>
      <c r="R527" s="37"/>
    </row>
    <row r="528" spans="12:18" s="3" customFormat="1" x14ac:dyDescent="0.35">
      <c r="L528" s="50"/>
      <c r="R528" s="37"/>
    </row>
    <row r="529" spans="12:18" s="3" customFormat="1" x14ac:dyDescent="0.35">
      <c r="L529" s="50"/>
      <c r="R529" s="37"/>
    </row>
    <row r="530" spans="12:18" s="3" customFormat="1" x14ac:dyDescent="0.35">
      <c r="L530" s="50"/>
      <c r="R530" s="37"/>
    </row>
    <row r="531" spans="12:18" s="3" customFormat="1" x14ac:dyDescent="0.35">
      <c r="L531" s="50"/>
      <c r="R531" s="37"/>
    </row>
    <row r="532" spans="12:18" s="3" customFormat="1" x14ac:dyDescent="0.35">
      <c r="L532" s="50"/>
      <c r="R532" s="37"/>
    </row>
    <row r="533" spans="12:18" s="3" customFormat="1" x14ac:dyDescent="0.35">
      <c r="L533" s="50"/>
      <c r="R533" s="37"/>
    </row>
    <row r="534" spans="12:18" s="3" customFormat="1" x14ac:dyDescent="0.35">
      <c r="L534" s="50"/>
      <c r="R534" s="37"/>
    </row>
    <row r="535" spans="12:18" s="3" customFormat="1" x14ac:dyDescent="0.35">
      <c r="L535" s="50"/>
      <c r="R535" s="37"/>
    </row>
    <row r="536" spans="12:18" s="3" customFormat="1" x14ac:dyDescent="0.35">
      <c r="L536" s="50"/>
      <c r="R536" s="37"/>
    </row>
    <row r="537" spans="12:18" s="3" customFormat="1" x14ac:dyDescent="0.35">
      <c r="L537" s="50"/>
      <c r="R537" s="37"/>
    </row>
    <row r="538" spans="12:18" s="3" customFormat="1" x14ac:dyDescent="0.35">
      <c r="L538" s="50"/>
      <c r="R538" s="37"/>
    </row>
    <row r="539" spans="12:18" s="3" customFormat="1" x14ac:dyDescent="0.35">
      <c r="L539" s="50"/>
      <c r="R539" s="37"/>
    </row>
    <row r="540" spans="12:18" s="3" customFormat="1" x14ac:dyDescent="0.35">
      <c r="L540" s="50"/>
      <c r="R540" s="37"/>
    </row>
    <row r="541" spans="12:18" s="3" customFormat="1" x14ac:dyDescent="0.35">
      <c r="L541" s="50"/>
      <c r="R541" s="37"/>
    </row>
    <row r="542" spans="12:18" s="3" customFormat="1" x14ac:dyDescent="0.35">
      <c r="L542" s="50"/>
      <c r="R542" s="37"/>
    </row>
    <row r="543" spans="12:18" s="3" customFormat="1" x14ac:dyDescent="0.35">
      <c r="L543" s="50"/>
      <c r="R543" s="37"/>
    </row>
    <row r="544" spans="12:18" s="3" customFormat="1" x14ac:dyDescent="0.35">
      <c r="L544" s="50"/>
      <c r="R544" s="37"/>
    </row>
    <row r="545" spans="12:18" s="3" customFormat="1" x14ac:dyDescent="0.35">
      <c r="L545" s="50"/>
      <c r="R545" s="37"/>
    </row>
    <row r="546" spans="12:18" s="3" customFormat="1" x14ac:dyDescent="0.35">
      <c r="L546" s="50"/>
      <c r="R546" s="37"/>
    </row>
    <row r="547" spans="12:18" s="3" customFormat="1" x14ac:dyDescent="0.35">
      <c r="L547" s="50"/>
      <c r="R547" s="37"/>
    </row>
    <row r="548" spans="12:18" s="3" customFormat="1" x14ac:dyDescent="0.35">
      <c r="L548" s="50"/>
      <c r="R548" s="37"/>
    </row>
    <row r="549" spans="12:18" s="3" customFormat="1" x14ac:dyDescent="0.35">
      <c r="L549" s="50"/>
      <c r="R549" s="37"/>
    </row>
    <row r="550" spans="12:18" s="3" customFormat="1" x14ac:dyDescent="0.35">
      <c r="L550" s="50"/>
      <c r="R550" s="37"/>
    </row>
    <row r="551" spans="12:18" s="3" customFormat="1" x14ac:dyDescent="0.35">
      <c r="L551" s="50"/>
      <c r="R551" s="37"/>
    </row>
    <row r="552" spans="12:18" s="3" customFormat="1" x14ac:dyDescent="0.35">
      <c r="L552" s="50"/>
      <c r="R552" s="37"/>
    </row>
    <row r="553" spans="12:18" s="3" customFormat="1" x14ac:dyDescent="0.35">
      <c r="L553" s="50"/>
      <c r="R553" s="37"/>
    </row>
    <row r="554" spans="12:18" s="3" customFormat="1" x14ac:dyDescent="0.35">
      <c r="L554" s="50"/>
      <c r="R554" s="37"/>
    </row>
    <row r="555" spans="12:18" s="3" customFormat="1" x14ac:dyDescent="0.35">
      <c r="L555" s="50"/>
      <c r="R555" s="37"/>
    </row>
    <row r="556" spans="12:18" s="3" customFormat="1" x14ac:dyDescent="0.35">
      <c r="L556" s="50"/>
      <c r="R556" s="37"/>
    </row>
    <row r="557" spans="12:18" s="3" customFormat="1" x14ac:dyDescent="0.35">
      <c r="L557" s="50"/>
      <c r="R557" s="37"/>
    </row>
    <row r="558" spans="12:18" s="3" customFormat="1" x14ac:dyDescent="0.35">
      <c r="L558" s="50"/>
      <c r="R558" s="37"/>
    </row>
    <row r="559" spans="12:18" s="3" customFormat="1" x14ac:dyDescent="0.35">
      <c r="L559" s="50"/>
      <c r="R559" s="37"/>
    </row>
    <row r="560" spans="12:18" s="3" customFormat="1" x14ac:dyDescent="0.35">
      <c r="L560" s="50"/>
      <c r="R560" s="37"/>
    </row>
    <row r="561" spans="12:18" s="3" customFormat="1" x14ac:dyDescent="0.35">
      <c r="L561" s="50"/>
      <c r="R561" s="37"/>
    </row>
    <row r="562" spans="12:18" s="3" customFormat="1" x14ac:dyDescent="0.35">
      <c r="L562" s="50"/>
      <c r="R562" s="37"/>
    </row>
    <row r="563" spans="12:18" s="3" customFormat="1" x14ac:dyDescent="0.35">
      <c r="L563" s="50"/>
      <c r="R563" s="37"/>
    </row>
    <row r="564" spans="12:18" s="3" customFormat="1" x14ac:dyDescent="0.35">
      <c r="L564" s="50"/>
      <c r="R564" s="37"/>
    </row>
    <row r="565" spans="12:18" s="3" customFormat="1" x14ac:dyDescent="0.35">
      <c r="L565" s="50"/>
      <c r="R565" s="37"/>
    </row>
    <row r="566" spans="12:18" s="3" customFormat="1" x14ac:dyDescent="0.35">
      <c r="L566" s="50"/>
      <c r="R566" s="37"/>
    </row>
    <row r="567" spans="12:18" s="3" customFormat="1" x14ac:dyDescent="0.35">
      <c r="L567" s="50"/>
      <c r="R567" s="37"/>
    </row>
    <row r="568" spans="12:18" s="3" customFormat="1" x14ac:dyDescent="0.35">
      <c r="L568" s="50"/>
      <c r="R568" s="37"/>
    </row>
    <row r="569" spans="12:18" s="3" customFormat="1" x14ac:dyDescent="0.35">
      <c r="L569" s="50"/>
      <c r="R569" s="37"/>
    </row>
    <row r="570" spans="12:18" s="3" customFormat="1" x14ac:dyDescent="0.35">
      <c r="L570" s="50"/>
      <c r="R570" s="37"/>
    </row>
    <row r="571" spans="12:18" s="3" customFormat="1" x14ac:dyDescent="0.35">
      <c r="L571" s="50"/>
      <c r="R571" s="37"/>
    </row>
    <row r="572" spans="12:18" s="3" customFormat="1" x14ac:dyDescent="0.35">
      <c r="L572" s="50"/>
      <c r="R572" s="37"/>
    </row>
    <row r="573" spans="12:18" s="3" customFormat="1" x14ac:dyDescent="0.35">
      <c r="L573" s="50"/>
      <c r="R573" s="37"/>
    </row>
    <row r="574" spans="12:18" s="3" customFormat="1" x14ac:dyDescent="0.35">
      <c r="L574" s="50"/>
      <c r="R574" s="37"/>
    </row>
    <row r="575" spans="12:18" s="3" customFormat="1" x14ac:dyDescent="0.35">
      <c r="L575" s="50"/>
      <c r="R575" s="37"/>
    </row>
    <row r="576" spans="12:18" s="3" customFormat="1" x14ac:dyDescent="0.35">
      <c r="L576" s="50"/>
      <c r="R576" s="37"/>
    </row>
    <row r="577" spans="12:18" s="3" customFormat="1" x14ac:dyDescent="0.35">
      <c r="L577" s="50"/>
      <c r="R577" s="37"/>
    </row>
    <row r="578" spans="12:18" s="3" customFormat="1" x14ac:dyDescent="0.35">
      <c r="L578" s="50"/>
      <c r="R578" s="37"/>
    </row>
    <row r="579" spans="12:18" s="3" customFormat="1" x14ac:dyDescent="0.35">
      <c r="L579" s="50"/>
      <c r="R579" s="37"/>
    </row>
    <row r="580" spans="12:18" s="3" customFormat="1" x14ac:dyDescent="0.35">
      <c r="L580" s="50"/>
      <c r="R580" s="37"/>
    </row>
    <row r="581" spans="12:18" s="3" customFormat="1" x14ac:dyDescent="0.35">
      <c r="L581" s="50"/>
      <c r="R581" s="37"/>
    </row>
    <row r="582" spans="12:18" s="3" customFormat="1" x14ac:dyDescent="0.35">
      <c r="L582" s="50"/>
      <c r="R582" s="37"/>
    </row>
    <row r="583" spans="12:18" s="3" customFormat="1" x14ac:dyDescent="0.35">
      <c r="L583" s="50"/>
      <c r="R583" s="37"/>
    </row>
    <row r="584" spans="12:18" s="3" customFormat="1" x14ac:dyDescent="0.35">
      <c r="L584" s="50"/>
      <c r="R584" s="37"/>
    </row>
    <row r="585" spans="12:18" s="3" customFormat="1" x14ac:dyDescent="0.35">
      <c r="L585" s="50"/>
      <c r="R585" s="37"/>
    </row>
    <row r="586" spans="12:18" s="3" customFormat="1" x14ac:dyDescent="0.35">
      <c r="L586" s="50"/>
      <c r="R586" s="37"/>
    </row>
    <row r="587" spans="12:18" s="3" customFormat="1" x14ac:dyDescent="0.35">
      <c r="L587" s="50"/>
      <c r="R587" s="37"/>
    </row>
    <row r="588" spans="12:18" s="3" customFormat="1" x14ac:dyDescent="0.35">
      <c r="L588" s="50"/>
      <c r="R588" s="37"/>
    </row>
    <row r="589" spans="12:18" s="3" customFormat="1" x14ac:dyDescent="0.35">
      <c r="L589" s="50"/>
      <c r="R589" s="37"/>
    </row>
    <row r="590" spans="12:18" s="3" customFormat="1" x14ac:dyDescent="0.35">
      <c r="L590" s="50"/>
      <c r="R590" s="37"/>
    </row>
    <row r="591" spans="12:18" s="3" customFormat="1" x14ac:dyDescent="0.35">
      <c r="L591" s="50"/>
      <c r="R591" s="37"/>
    </row>
    <row r="592" spans="12:18" s="3" customFormat="1" x14ac:dyDescent="0.35">
      <c r="L592" s="50"/>
      <c r="R592" s="37"/>
    </row>
    <row r="593" spans="12:18" s="3" customFormat="1" x14ac:dyDescent="0.35">
      <c r="L593" s="50"/>
      <c r="R593" s="37"/>
    </row>
    <row r="594" spans="12:18" s="3" customFormat="1" x14ac:dyDescent="0.35">
      <c r="L594" s="50"/>
      <c r="R594" s="37"/>
    </row>
    <row r="595" spans="12:18" s="3" customFormat="1" x14ac:dyDescent="0.35">
      <c r="L595" s="50"/>
      <c r="R595" s="37"/>
    </row>
    <row r="596" spans="12:18" s="3" customFormat="1" x14ac:dyDescent="0.35">
      <c r="L596" s="50"/>
      <c r="R596" s="37"/>
    </row>
    <row r="597" spans="12:18" s="3" customFormat="1" x14ac:dyDescent="0.35">
      <c r="L597" s="50"/>
      <c r="R597" s="37"/>
    </row>
    <row r="598" spans="12:18" s="3" customFormat="1" x14ac:dyDescent="0.35">
      <c r="L598" s="50"/>
      <c r="R598" s="37"/>
    </row>
    <row r="599" spans="12:18" s="3" customFormat="1" x14ac:dyDescent="0.35">
      <c r="L599" s="50"/>
      <c r="R599" s="37"/>
    </row>
    <row r="600" spans="12:18" s="3" customFormat="1" x14ac:dyDescent="0.35">
      <c r="L600" s="50"/>
      <c r="R600" s="37"/>
    </row>
    <row r="601" spans="12:18" s="3" customFormat="1" x14ac:dyDescent="0.35">
      <c r="L601" s="50"/>
      <c r="R601" s="37"/>
    </row>
    <row r="602" spans="12:18" s="3" customFormat="1" x14ac:dyDescent="0.35">
      <c r="L602" s="50"/>
      <c r="R602" s="37"/>
    </row>
    <row r="603" spans="12:18" s="3" customFormat="1" x14ac:dyDescent="0.35">
      <c r="L603" s="50"/>
      <c r="R603" s="37"/>
    </row>
    <row r="604" spans="12:18" s="3" customFormat="1" x14ac:dyDescent="0.35">
      <c r="L604" s="50"/>
      <c r="R604" s="37"/>
    </row>
    <row r="605" spans="12:18" s="3" customFormat="1" x14ac:dyDescent="0.35">
      <c r="L605" s="50"/>
      <c r="R605" s="37"/>
    </row>
    <row r="606" spans="12:18" s="3" customFormat="1" x14ac:dyDescent="0.35">
      <c r="L606" s="50"/>
      <c r="R606" s="37"/>
    </row>
    <row r="607" spans="12:18" s="3" customFormat="1" x14ac:dyDescent="0.35">
      <c r="L607" s="50"/>
      <c r="R607" s="37"/>
    </row>
    <row r="608" spans="12:18" s="3" customFormat="1" x14ac:dyDescent="0.35">
      <c r="L608" s="50"/>
      <c r="R608" s="37"/>
    </row>
    <row r="609" spans="12:18" s="3" customFormat="1" x14ac:dyDescent="0.35">
      <c r="L609" s="50"/>
      <c r="R609" s="37"/>
    </row>
    <row r="610" spans="12:18" s="3" customFormat="1" x14ac:dyDescent="0.35">
      <c r="L610" s="50"/>
      <c r="R610" s="37"/>
    </row>
    <row r="611" spans="12:18" s="3" customFormat="1" x14ac:dyDescent="0.35">
      <c r="L611" s="50"/>
      <c r="R611" s="37"/>
    </row>
    <row r="612" spans="12:18" s="3" customFormat="1" x14ac:dyDescent="0.35">
      <c r="L612" s="50"/>
      <c r="R612" s="37"/>
    </row>
    <row r="613" spans="12:18" s="3" customFormat="1" x14ac:dyDescent="0.35">
      <c r="L613" s="50"/>
      <c r="R613" s="37"/>
    </row>
    <row r="614" spans="12:18" s="3" customFormat="1" x14ac:dyDescent="0.35">
      <c r="L614" s="50"/>
      <c r="R614" s="37"/>
    </row>
    <row r="615" spans="12:18" s="3" customFormat="1" x14ac:dyDescent="0.35">
      <c r="L615" s="50"/>
      <c r="R615" s="37"/>
    </row>
    <row r="616" spans="12:18" s="3" customFormat="1" x14ac:dyDescent="0.35">
      <c r="L616" s="50"/>
      <c r="R616" s="37"/>
    </row>
    <row r="617" spans="12:18" s="3" customFormat="1" x14ac:dyDescent="0.35">
      <c r="L617" s="50"/>
      <c r="R617" s="37"/>
    </row>
    <row r="618" spans="12:18" s="3" customFormat="1" x14ac:dyDescent="0.35">
      <c r="L618" s="50"/>
      <c r="R618" s="37"/>
    </row>
    <row r="619" spans="12:18" s="3" customFormat="1" x14ac:dyDescent="0.35">
      <c r="L619" s="50"/>
      <c r="R619" s="37"/>
    </row>
    <row r="620" spans="12:18" s="3" customFormat="1" x14ac:dyDescent="0.35">
      <c r="L620" s="50"/>
      <c r="R620" s="37"/>
    </row>
    <row r="621" spans="12:18" s="3" customFormat="1" x14ac:dyDescent="0.35">
      <c r="L621" s="50"/>
      <c r="R621" s="37"/>
    </row>
    <row r="622" spans="12:18" s="3" customFormat="1" x14ac:dyDescent="0.35">
      <c r="L622" s="50"/>
      <c r="R622" s="37"/>
    </row>
    <row r="623" spans="12:18" s="3" customFormat="1" x14ac:dyDescent="0.35">
      <c r="L623" s="50"/>
      <c r="R623" s="37"/>
    </row>
    <row r="624" spans="12:18" s="3" customFormat="1" x14ac:dyDescent="0.35">
      <c r="L624" s="50"/>
      <c r="R624" s="37"/>
    </row>
    <row r="625" spans="12:18" s="3" customFormat="1" x14ac:dyDescent="0.35">
      <c r="L625" s="50"/>
      <c r="R625" s="37"/>
    </row>
    <row r="626" spans="12:18" s="3" customFormat="1" x14ac:dyDescent="0.35">
      <c r="L626" s="50"/>
      <c r="R626" s="37"/>
    </row>
    <row r="627" spans="12:18" s="3" customFormat="1" x14ac:dyDescent="0.35">
      <c r="L627" s="50"/>
      <c r="R627" s="37"/>
    </row>
    <row r="628" spans="12:18" s="3" customFormat="1" x14ac:dyDescent="0.35">
      <c r="L628" s="50"/>
      <c r="R628" s="37"/>
    </row>
    <row r="629" spans="12:18" s="3" customFormat="1" x14ac:dyDescent="0.35">
      <c r="L629" s="50"/>
      <c r="R629" s="37"/>
    </row>
    <row r="630" spans="12:18" s="3" customFormat="1" x14ac:dyDescent="0.35">
      <c r="L630" s="50"/>
      <c r="R630" s="37"/>
    </row>
    <row r="631" spans="12:18" s="3" customFormat="1" x14ac:dyDescent="0.35">
      <c r="L631" s="50"/>
      <c r="R631" s="37"/>
    </row>
    <row r="632" spans="12:18" s="3" customFormat="1" x14ac:dyDescent="0.35">
      <c r="L632" s="50"/>
      <c r="R632" s="37"/>
    </row>
    <row r="633" spans="12:18" s="3" customFormat="1" x14ac:dyDescent="0.35">
      <c r="L633" s="50"/>
      <c r="R633" s="37"/>
    </row>
    <row r="634" spans="12:18" s="3" customFormat="1" x14ac:dyDescent="0.35">
      <c r="L634" s="50"/>
      <c r="R634" s="37"/>
    </row>
    <row r="635" spans="12:18" s="3" customFormat="1" x14ac:dyDescent="0.35">
      <c r="L635" s="50"/>
      <c r="R635" s="37"/>
    </row>
    <row r="636" spans="12:18" s="3" customFormat="1" x14ac:dyDescent="0.35">
      <c r="L636" s="50"/>
      <c r="R636" s="37"/>
    </row>
    <row r="637" spans="12:18" s="3" customFormat="1" x14ac:dyDescent="0.35">
      <c r="L637" s="50"/>
      <c r="R637" s="37"/>
    </row>
    <row r="638" spans="12:18" s="3" customFormat="1" x14ac:dyDescent="0.35">
      <c r="L638" s="50"/>
      <c r="R638" s="37"/>
    </row>
    <row r="639" spans="12:18" s="3" customFormat="1" x14ac:dyDescent="0.35">
      <c r="L639" s="50"/>
      <c r="R639" s="37"/>
    </row>
    <row r="640" spans="12:18" s="3" customFormat="1" x14ac:dyDescent="0.35">
      <c r="L640" s="50"/>
      <c r="R640" s="37"/>
    </row>
    <row r="641" spans="12:18" s="3" customFormat="1" x14ac:dyDescent="0.35">
      <c r="L641" s="50"/>
      <c r="R641" s="37"/>
    </row>
    <row r="642" spans="12:18" s="3" customFormat="1" x14ac:dyDescent="0.35">
      <c r="L642" s="50"/>
      <c r="R642" s="37"/>
    </row>
    <row r="643" spans="12:18" s="3" customFormat="1" x14ac:dyDescent="0.35">
      <c r="L643" s="50"/>
      <c r="R643" s="37"/>
    </row>
    <row r="644" spans="12:18" s="3" customFormat="1" x14ac:dyDescent="0.35">
      <c r="L644" s="50"/>
      <c r="R644" s="37"/>
    </row>
    <row r="645" spans="12:18" s="3" customFormat="1" x14ac:dyDescent="0.35">
      <c r="L645" s="50"/>
      <c r="R645" s="37"/>
    </row>
    <row r="646" spans="12:18" s="3" customFormat="1" x14ac:dyDescent="0.35">
      <c r="L646" s="50"/>
      <c r="R646" s="37"/>
    </row>
    <row r="647" spans="12:18" s="3" customFormat="1" x14ac:dyDescent="0.35">
      <c r="L647" s="50"/>
      <c r="R647" s="37"/>
    </row>
    <row r="648" spans="12:18" s="3" customFormat="1" x14ac:dyDescent="0.35">
      <c r="L648" s="50"/>
      <c r="R648" s="37"/>
    </row>
    <row r="649" spans="12:18" s="3" customFormat="1" x14ac:dyDescent="0.35">
      <c r="L649" s="50"/>
      <c r="R649" s="37"/>
    </row>
    <row r="650" spans="12:18" s="3" customFormat="1" x14ac:dyDescent="0.35">
      <c r="L650" s="50"/>
      <c r="R650" s="37"/>
    </row>
    <row r="651" spans="12:18" s="3" customFormat="1" x14ac:dyDescent="0.35">
      <c r="L651" s="50"/>
      <c r="R651" s="37"/>
    </row>
    <row r="652" spans="12:18" s="3" customFormat="1" x14ac:dyDescent="0.35">
      <c r="L652" s="50"/>
      <c r="R652" s="37"/>
    </row>
    <row r="653" spans="12:18" s="3" customFormat="1" x14ac:dyDescent="0.35">
      <c r="L653" s="50"/>
      <c r="R653" s="37"/>
    </row>
    <row r="654" spans="12:18" s="3" customFormat="1" x14ac:dyDescent="0.35">
      <c r="L654" s="50"/>
      <c r="R654" s="37"/>
    </row>
    <row r="655" spans="12:18" s="3" customFormat="1" x14ac:dyDescent="0.35">
      <c r="L655" s="50"/>
      <c r="R655" s="37"/>
    </row>
    <row r="656" spans="12:18" s="3" customFormat="1" x14ac:dyDescent="0.35">
      <c r="L656" s="50"/>
      <c r="R656" s="37"/>
    </row>
    <row r="657" spans="12:18" s="3" customFormat="1" x14ac:dyDescent="0.35">
      <c r="L657" s="50"/>
      <c r="R657" s="37"/>
    </row>
    <row r="658" spans="12:18" s="3" customFormat="1" x14ac:dyDescent="0.35">
      <c r="L658" s="50"/>
      <c r="R658" s="37"/>
    </row>
    <row r="659" spans="12:18" s="3" customFormat="1" x14ac:dyDescent="0.35">
      <c r="L659" s="50"/>
      <c r="R659" s="37"/>
    </row>
    <row r="660" spans="12:18" s="3" customFormat="1" x14ac:dyDescent="0.35">
      <c r="L660" s="50"/>
      <c r="R660" s="37"/>
    </row>
    <row r="661" spans="12:18" s="3" customFormat="1" x14ac:dyDescent="0.35">
      <c r="L661" s="50"/>
      <c r="R661" s="37"/>
    </row>
    <row r="662" spans="12:18" s="3" customFormat="1" x14ac:dyDescent="0.35">
      <c r="L662" s="50"/>
      <c r="R662" s="37"/>
    </row>
    <row r="663" spans="12:18" s="3" customFormat="1" x14ac:dyDescent="0.35">
      <c r="L663" s="50"/>
      <c r="R663" s="37"/>
    </row>
    <row r="664" spans="12:18" s="3" customFormat="1" x14ac:dyDescent="0.35">
      <c r="L664" s="50"/>
      <c r="R664" s="37"/>
    </row>
    <row r="665" spans="12:18" s="3" customFormat="1" x14ac:dyDescent="0.35">
      <c r="L665" s="50"/>
      <c r="R665" s="37"/>
    </row>
    <row r="666" spans="12:18" s="3" customFormat="1" x14ac:dyDescent="0.35">
      <c r="L666" s="50"/>
      <c r="R666" s="37"/>
    </row>
    <row r="667" spans="12:18" s="3" customFormat="1" x14ac:dyDescent="0.35">
      <c r="L667" s="50"/>
      <c r="R667" s="37"/>
    </row>
    <row r="668" spans="12:18" s="3" customFormat="1" x14ac:dyDescent="0.35">
      <c r="L668" s="50"/>
      <c r="R668" s="37"/>
    </row>
    <row r="669" spans="12:18" s="3" customFormat="1" x14ac:dyDescent="0.35">
      <c r="L669" s="50"/>
      <c r="R669" s="37"/>
    </row>
    <row r="670" spans="12:18" s="3" customFormat="1" x14ac:dyDescent="0.35">
      <c r="L670" s="50"/>
      <c r="R670" s="37"/>
    </row>
    <row r="671" spans="12:18" s="3" customFormat="1" x14ac:dyDescent="0.35">
      <c r="L671" s="50"/>
      <c r="R671" s="37"/>
    </row>
    <row r="672" spans="12:18" s="3" customFormat="1" x14ac:dyDescent="0.35">
      <c r="L672" s="50"/>
      <c r="R672" s="37"/>
    </row>
    <row r="673" spans="12:18" s="3" customFormat="1" x14ac:dyDescent="0.35">
      <c r="L673" s="50"/>
      <c r="R673" s="37"/>
    </row>
    <row r="674" spans="12:18" s="3" customFormat="1" x14ac:dyDescent="0.35">
      <c r="L674" s="50"/>
      <c r="R674" s="37"/>
    </row>
    <row r="675" spans="12:18" s="3" customFormat="1" x14ac:dyDescent="0.35">
      <c r="L675" s="50"/>
      <c r="R675" s="37"/>
    </row>
    <row r="676" spans="12:18" s="3" customFormat="1" x14ac:dyDescent="0.35">
      <c r="L676" s="50"/>
      <c r="R676" s="37"/>
    </row>
    <row r="677" spans="12:18" s="3" customFormat="1" x14ac:dyDescent="0.35">
      <c r="L677" s="50"/>
      <c r="R677" s="37"/>
    </row>
    <row r="678" spans="12:18" s="3" customFormat="1" x14ac:dyDescent="0.35">
      <c r="L678" s="50"/>
      <c r="R678" s="37"/>
    </row>
    <row r="679" spans="12:18" s="3" customFormat="1" x14ac:dyDescent="0.35">
      <c r="L679" s="50"/>
      <c r="R679" s="37"/>
    </row>
    <row r="680" spans="12:18" s="3" customFormat="1" x14ac:dyDescent="0.35">
      <c r="L680" s="50"/>
      <c r="R680" s="37"/>
    </row>
    <row r="681" spans="12:18" s="3" customFormat="1" x14ac:dyDescent="0.35">
      <c r="L681" s="50"/>
      <c r="R681" s="37"/>
    </row>
    <row r="682" spans="12:18" s="3" customFormat="1" x14ac:dyDescent="0.35">
      <c r="L682" s="50"/>
      <c r="R682" s="37"/>
    </row>
    <row r="683" spans="12:18" s="3" customFormat="1" x14ac:dyDescent="0.35">
      <c r="L683" s="50"/>
      <c r="R683" s="37"/>
    </row>
    <row r="684" spans="12:18" s="3" customFormat="1" x14ac:dyDescent="0.35">
      <c r="L684" s="50"/>
      <c r="R684" s="37"/>
    </row>
    <row r="685" spans="12:18" s="3" customFormat="1" x14ac:dyDescent="0.35">
      <c r="L685" s="50"/>
      <c r="R685" s="37"/>
    </row>
    <row r="686" spans="12:18" s="3" customFormat="1" x14ac:dyDescent="0.35">
      <c r="L686" s="50"/>
      <c r="R686" s="37"/>
    </row>
    <row r="687" spans="12:18" s="3" customFormat="1" x14ac:dyDescent="0.35">
      <c r="L687" s="50"/>
      <c r="R687" s="37"/>
    </row>
    <row r="688" spans="12:18" s="3" customFormat="1" x14ac:dyDescent="0.35">
      <c r="L688" s="50"/>
      <c r="R688" s="37"/>
    </row>
    <row r="689" spans="12:18" s="3" customFormat="1" x14ac:dyDescent="0.35">
      <c r="L689" s="50"/>
      <c r="R689" s="37"/>
    </row>
    <row r="690" spans="12:18" s="3" customFormat="1" x14ac:dyDescent="0.35">
      <c r="L690" s="50"/>
      <c r="R690" s="37"/>
    </row>
    <row r="691" spans="12:18" s="3" customFormat="1" x14ac:dyDescent="0.35">
      <c r="L691" s="50"/>
      <c r="R691" s="37"/>
    </row>
    <row r="692" spans="12:18" s="3" customFormat="1" x14ac:dyDescent="0.35">
      <c r="L692" s="50"/>
      <c r="R692" s="37"/>
    </row>
    <row r="693" spans="12:18" s="3" customFormat="1" x14ac:dyDescent="0.35">
      <c r="L693" s="50"/>
      <c r="R693" s="37"/>
    </row>
    <row r="694" spans="12:18" s="3" customFormat="1" x14ac:dyDescent="0.35">
      <c r="L694" s="50"/>
      <c r="R694" s="37"/>
    </row>
    <row r="695" spans="12:18" s="3" customFormat="1" x14ac:dyDescent="0.35">
      <c r="L695" s="50"/>
      <c r="R695" s="37"/>
    </row>
    <row r="696" spans="12:18" s="3" customFormat="1" x14ac:dyDescent="0.35">
      <c r="L696" s="50"/>
      <c r="R696" s="37"/>
    </row>
    <row r="697" spans="12:18" s="3" customFormat="1" x14ac:dyDescent="0.35">
      <c r="L697" s="50"/>
      <c r="R697" s="37"/>
    </row>
    <row r="698" spans="12:18" s="3" customFormat="1" x14ac:dyDescent="0.35">
      <c r="L698" s="50"/>
      <c r="R698" s="37"/>
    </row>
    <row r="699" spans="12:18" s="3" customFormat="1" x14ac:dyDescent="0.35">
      <c r="L699" s="50"/>
      <c r="R699" s="37"/>
    </row>
    <row r="700" spans="12:18" s="3" customFormat="1" x14ac:dyDescent="0.35">
      <c r="L700" s="50"/>
      <c r="R700" s="37"/>
    </row>
    <row r="701" spans="12:18" s="3" customFormat="1" x14ac:dyDescent="0.35">
      <c r="L701" s="50"/>
      <c r="R701" s="37"/>
    </row>
    <row r="702" spans="12:18" s="3" customFormat="1" x14ac:dyDescent="0.35">
      <c r="L702" s="50"/>
      <c r="R702" s="37"/>
    </row>
    <row r="703" spans="12:18" s="3" customFormat="1" x14ac:dyDescent="0.35">
      <c r="L703" s="50"/>
      <c r="R703" s="37"/>
    </row>
    <row r="704" spans="12:18" s="3" customFormat="1" x14ac:dyDescent="0.35">
      <c r="L704" s="50"/>
      <c r="R704" s="37"/>
    </row>
    <row r="705" spans="12:18" s="3" customFormat="1" x14ac:dyDescent="0.35">
      <c r="L705" s="50"/>
      <c r="R705" s="37"/>
    </row>
    <row r="706" spans="12:18" s="3" customFormat="1" x14ac:dyDescent="0.35">
      <c r="L706" s="50"/>
      <c r="R706" s="37"/>
    </row>
    <row r="707" spans="12:18" s="3" customFormat="1" x14ac:dyDescent="0.35">
      <c r="L707" s="50"/>
      <c r="R707" s="37"/>
    </row>
    <row r="708" spans="12:18" s="3" customFormat="1" x14ac:dyDescent="0.35">
      <c r="L708" s="50"/>
      <c r="R708" s="37"/>
    </row>
    <row r="709" spans="12:18" s="3" customFormat="1" x14ac:dyDescent="0.35">
      <c r="L709" s="50"/>
      <c r="R709" s="37"/>
    </row>
    <row r="710" spans="12:18" s="3" customFormat="1" x14ac:dyDescent="0.35">
      <c r="L710" s="50"/>
      <c r="R710" s="37"/>
    </row>
    <row r="711" spans="12:18" s="3" customFormat="1" x14ac:dyDescent="0.35">
      <c r="L711" s="50"/>
      <c r="R711" s="37"/>
    </row>
    <row r="712" spans="12:18" s="3" customFormat="1" x14ac:dyDescent="0.35">
      <c r="L712" s="50"/>
      <c r="R712" s="37"/>
    </row>
    <row r="713" spans="12:18" s="3" customFormat="1" x14ac:dyDescent="0.35">
      <c r="L713" s="50"/>
      <c r="R713" s="37"/>
    </row>
    <row r="714" spans="12:18" s="3" customFormat="1" x14ac:dyDescent="0.35">
      <c r="L714" s="50"/>
      <c r="R714" s="37"/>
    </row>
    <row r="715" spans="12:18" s="3" customFormat="1" x14ac:dyDescent="0.35">
      <c r="L715" s="50"/>
      <c r="R715" s="37"/>
    </row>
    <row r="716" spans="12:18" s="3" customFormat="1" x14ac:dyDescent="0.35">
      <c r="L716" s="50"/>
      <c r="R716" s="37"/>
    </row>
    <row r="717" spans="12:18" s="3" customFormat="1" x14ac:dyDescent="0.35">
      <c r="L717" s="50"/>
      <c r="R717" s="37"/>
    </row>
    <row r="718" spans="12:18" s="3" customFormat="1" x14ac:dyDescent="0.35">
      <c r="L718" s="50"/>
      <c r="R718" s="37"/>
    </row>
    <row r="719" spans="12:18" s="3" customFormat="1" x14ac:dyDescent="0.35">
      <c r="L719" s="50"/>
      <c r="R719" s="37"/>
    </row>
    <row r="720" spans="12:18" s="3" customFormat="1" x14ac:dyDescent="0.35">
      <c r="L720" s="50"/>
      <c r="R720" s="37"/>
    </row>
    <row r="721" spans="12:18" s="3" customFormat="1" x14ac:dyDescent="0.35">
      <c r="L721" s="50"/>
      <c r="R721" s="37"/>
    </row>
    <row r="722" spans="12:18" s="3" customFormat="1" x14ac:dyDescent="0.35">
      <c r="L722" s="50"/>
      <c r="R722" s="37"/>
    </row>
    <row r="723" spans="12:18" s="3" customFormat="1" x14ac:dyDescent="0.35">
      <c r="L723" s="50"/>
      <c r="R723" s="37"/>
    </row>
    <row r="724" spans="12:18" s="3" customFormat="1" x14ac:dyDescent="0.35">
      <c r="L724" s="50"/>
      <c r="R724" s="37"/>
    </row>
    <row r="725" spans="12:18" s="3" customFormat="1" x14ac:dyDescent="0.35">
      <c r="L725" s="50"/>
      <c r="R725" s="37"/>
    </row>
    <row r="726" spans="12:18" s="3" customFormat="1" x14ac:dyDescent="0.35">
      <c r="L726" s="50"/>
      <c r="R726" s="37"/>
    </row>
    <row r="727" spans="12:18" s="3" customFormat="1" x14ac:dyDescent="0.35">
      <c r="L727" s="50"/>
      <c r="R727" s="37"/>
    </row>
    <row r="728" spans="12:18" s="3" customFormat="1" x14ac:dyDescent="0.35">
      <c r="L728" s="50"/>
      <c r="R728" s="37"/>
    </row>
    <row r="729" spans="12:18" s="3" customFormat="1" x14ac:dyDescent="0.35">
      <c r="L729" s="50"/>
      <c r="R729" s="37"/>
    </row>
    <row r="730" spans="12:18" s="3" customFormat="1" x14ac:dyDescent="0.35">
      <c r="L730" s="50"/>
      <c r="R730" s="37"/>
    </row>
    <row r="731" spans="12:18" s="3" customFormat="1" x14ac:dyDescent="0.35">
      <c r="L731" s="50"/>
      <c r="R731" s="37"/>
    </row>
    <row r="732" spans="12:18" s="3" customFormat="1" x14ac:dyDescent="0.35">
      <c r="L732" s="50"/>
      <c r="R732" s="37"/>
    </row>
    <row r="733" spans="12:18" s="3" customFormat="1" x14ac:dyDescent="0.35">
      <c r="L733" s="50"/>
      <c r="R733" s="37"/>
    </row>
    <row r="734" spans="12:18" s="3" customFormat="1" x14ac:dyDescent="0.35">
      <c r="L734" s="50"/>
      <c r="R734" s="37"/>
    </row>
    <row r="735" spans="12:18" s="3" customFormat="1" x14ac:dyDescent="0.35">
      <c r="L735" s="50"/>
      <c r="R735" s="37"/>
    </row>
    <row r="736" spans="12:18" s="3" customFormat="1" x14ac:dyDescent="0.35">
      <c r="L736" s="50"/>
      <c r="R736" s="37"/>
    </row>
    <row r="737" spans="12:18" s="3" customFormat="1" x14ac:dyDescent="0.35">
      <c r="L737" s="50"/>
      <c r="R737" s="37"/>
    </row>
    <row r="738" spans="12:18" s="3" customFormat="1" x14ac:dyDescent="0.35">
      <c r="L738" s="50"/>
      <c r="R738" s="37"/>
    </row>
    <row r="739" spans="12:18" s="3" customFormat="1" x14ac:dyDescent="0.35">
      <c r="L739" s="50"/>
      <c r="R739" s="37"/>
    </row>
    <row r="740" spans="12:18" s="3" customFormat="1" x14ac:dyDescent="0.35">
      <c r="L740" s="50"/>
      <c r="R740" s="37"/>
    </row>
    <row r="741" spans="12:18" s="3" customFormat="1" x14ac:dyDescent="0.35">
      <c r="L741" s="50"/>
      <c r="R741" s="37"/>
    </row>
    <row r="742" spans="12:18" s="3" customFormat="1" x14ac:dyDescent="0.35">
      <c r="L742" s="50"/>
      <c r="R742" s="37"/>
    </row>
    <row r="743" spans="12:18" s="3" customFormat="1" x14ac:dyDescent="0.35">
      <c r="L743" s="50"/>
      <c r="R743" s="37"/>
    </row>
    <row r="744" spans="12:18" s="3" customFormat="1" x14ac:dyDescent="0.35">
      <c r="L744" s="50"/>
      <c r="R744" s="37"/>
    </row>
    <row r="745" spans="12:18" s="3" customFormat="1" x14ac:dyDescent="0.35">
      <c r="L745" s="50"/>
      <c r="R745" s="37"/>
    </row>
    <row r="746" spans="12:18" s="3" customFormat="1" x14ac:dyDescent="0.35">
      <c r="L746" s="50"/>
      <c r="R746" s="37"/>
    </row>
    <row r="747" spans="12:18" s="3" customFormat="1" x14ac:dyDescent="0.35">
      <c r="L747" s="50"/>
      <c r="R747" s="37"/>
    </row>
    <row r="748" spans="12:18" s="3" customFormat="1" x14ac:dyDescent="0.35">
      <c r="L748" s="50"/>
      <c r="R748" s="37"/>
    </row>
    <row r="749" spans="12:18" s="3" customFormat="1" x14ac:dyDescent="0.35">
      <c r="L749" s="50"/>
      <c r="R749" s="37"/>
    </row>
    <row r="750" spans="12:18" s="3" customFormat="1" x14ac:dyDescent="0.35">
      <c r="L750" s="50"/>
      <c r="R750" s="37"/>
    </row>
    <row r="751" spans="12:18" s="3" customFormat="1" x14ac:dyDescent="0.35">
      <c r="L751" s="50"/>
      <c r="R751" s="37"/>
    </row>
    <row r="752" spans="12:18" s="3" customFormat="1" x14ac:dyDescent="0.35">
      <c r="L752" s="50"/>
      <c r="R752" s="37"/>
    </row>
    <row r="753" spans="12:18" s="3" customFormat="1" x14ac:dyDescent="0.35">
      <c r="L753" s="50"/>
      <c r="R753" s="37"/>
    </row>
    <row r="754" spans="12:18" s="3" customFormat="1" x14ac:dyDescent="0.35">
      <c r="L754" s="50"/>
      <c r="R754" s="37"/>
    </row>
    <row r="755" spans="12:18" s="3" customFormat="1" x14ac:dyDescent="0.35">
      <c r="L755" s="50"/>
      <c r="R755" s="37"/>
    </row>
    <row r="756" spans="12:18" s="3" customFormat="1" x14ac:dyDescent="0.35">
      <c r="L756" s="50"/>
      <c r="R756" s="37"/>
    </row>
    <row r="757" spans="12:18" s="3" customFormat="1" x14ac:dyDescent="0.35">
      <c r="L757" s="50"/>
      <c r="R757" s="37"/>
    </row>
    <row r="758" spans="12:18" s="3" customFormat="1" x14ac:dyDescent="0.35">
      <c r="L758" s="50"/>
      <c r="R758" s="37"/>
    </row>
    <row r="759" spans="12:18" s="3" customFormat="1" x14ac:dyDescent="0.35">
      <c r="L759" s="50"/>
      <c r="R759" s="37"/>
    </row>
    <row r="760" spans="12:18" s="3" customFormat="1" x14ac:dyDescent="0.35">
      <c r="L760" s="50"/>
      <c r="R760" s="37"/>
    </row>
    <row r="761" spans="12:18" s="3" customFormat="1" x14ac:dyDescent="0.35">
      <c r="L761" s="50"/>
      <c r="R761" s="37"/>
    </row>
    <row r="762" spans="12:18" s="3" customFormat="1" x14ac:dyDescent="0.35">
      <c r="L762" s="50"/>
      <c r="R762" s="37"/>
    </row>
    <row r="763" spans="12:18" s="3" customFormat="1" x14ac:dyDescent="0.35">
      <c r="L763" s="50"/>
      <c r="R763" s="37"/>
    </row>
    <row r="764" spans="12:18" s="3" customFormat="1" x14ac:dyDescent="0.35">
      <c r="L764" s="50"/>
      <c r="R764" s="37"/>
    </row>
    <row r="765" spans="12:18" s="3" customFormat="1" x14ac:dyDescent="0.35">
      <c r="L765" s="50"/>
      <c r="R765" s="37"/>
    </row>
    <row r="766" spans="12:18" s="3" customFormat="1" x14ac:dyDescent="0.35">
      <c r="L766" s="50"/>
      <c r="R766" s="37"/>
    </row>
    <row r="767" spans="12:18" s="3" customFormat="1" x14ac:dyDescent="0.35">
      <c r="L767" s="50"/>
      <c r="R767" s="37"/>
    </row>
    <row r="768" spans="12:18" s="3" customFormat="1" x14ac:dyDescent="0.35">
      <c r="L768" s="50"/>
      <c r="R768" s="37"/>
    </row>
    <row r="769" spans="12:18" s="3" customFormat="1" x14ac:dyDescent="0.35">
      <c r="L769" s="50"/>
      <c r="R769" s="37"/>
    </row>
    <row r="770" spans="12:18" s="3" customFormat="1" x14ac:dyDescent="0.35">
      <c r="L770" s="50"/>
      <c r="R770" s="37"/>
    </row>
    <row r="771" spans="12:18" s="3" customFormat="1" x14ac:dyDescent="0.35">
      <c r="L771" s="50"/>
      <c r="R771" s="37"/>
    </row>
    <row r="772" spans="12:18" s="3" customFormat="1" x14ac:dyDescent="0.35">
      <c r="L772" s="50"/>
      <c r="R772" s="37"/>
    </row>
    <row r="773" spans="12:18" s="3" customFormat="1" x14ac:dyDescent="0.35">
      <c r="L773" s="50"/>
      <c r="R773" s="37"/>
    </row>
    <row r="774" spans="12:18" s="3" customFormat="1" x14ac:dyDescent="0.35">
      <c r="L774" s="50"/>
      <c r="R774" s="37"/>
    </row>
    <row r="775" spans="12:18" s="3" customFormat="1" x14ac:dyDescent="0.35">
      <c r="L775" s="50"/>
      <c r="R775" s="37"/>
    </row>
    <row r="776" spans="12:18" s="3" customFormat="1" x14ac:dyDescent="0.35">
      <c r="L776" s="50"/>
      <c r="R776" s="37"/>
    </row>
    <row r="777" spans="12:18" s="3" customFormat="1" x14ac:dyDescent="0.35">
      <c r="L777" s="50"/>
      <c r="R777" s="37"/>
    </row>
    <row r="778" spans="12:18" s="3" customFormat="1" x14ac:dyDescent="0.35">
      <c r="L778" s="50"/>
      <c r="R778" s="37"/>
    </row>
    <row r="779" spans="12:18" s="3" customFormat="1" x14ac:dyDescent="0.35">
      <c r="L779" s="50"/>
      <c r="R779" s="37"/>
    </row>
    <row r="780" spans="12:18" s="3" customFormat="1" x14ac:dyDescent="0.35">
      <c r="L780" s="50"/>
      <c r="R780" s="37"/>
    </row>
    <row r="781" spans="12:18" s="3" customFormat="1" x14ac:dyDescent="0.35">
      <c r="L781" s="50"/>
      <c r="R781" s="37"/>
    </row>
    <row r="782" spans="12:18" s="3" customFormat="1" x14ac:dyDescent="0.35">
      <c r="L782" s="50"/>
      <c r="R782" s="37"/>
    </row>
    <row r="783" spans="12:18" s="3" customFormat="1" x14ac:dyDescent="0.35">
      <c r="L783" s="50"/>
      <c r="R783" s="37"/>
    </row>
    <row r="784" spans="12:18" s="3" customFormat="1" x14ac:dyDescent="0.35">
      <c r="L784" s="50"/>
      <c r="R784" s="37"/>
    </row>
    <row r="785" spans="12:18" s="3" customFormat="1" x14ac:dyDescent="0.35">
      <c r="L785" s="50"/>
      <c r="R785" s="37"/>
    </row>
    <row r="786" spans="12:18" s="3" customFormat="1" x14ac:dyDescent="0.35">
      <c r="L786" s="50"/>
      <c r="R786" s="37"/>
    </row>
    <row r="787" spans="12:18" s="3" customFormat="1" x14ac:dyDescent="0.35">
      <c r="L787" s="50"/>
      <c r="R787" s="37"/>
    </row>
    <row r="788" spans="12:18" s="3" customFormat="1" x14ac:dyDescent="0.35">
      <c r="L788" s="50"/>
      <c r="R788" s="37"/>
    </row>
    <row r="789" spans="12:18" s="3" customFormat="1" x14ac:dyDescent="0.35">
      <c r="L789" s="50"/>
      <c r="R789" s="37"/>
    </row>
    <row r="790" spans="12:18" s="3" customFormat="1" x14ac:dyDescent="0.35">
      <c r="L790" s="50"/>
      <c r="R790" s="37"/>
    </row>
    <row r="791" spans="12:18" s="3" customFormat="1" x14ac:dyDescent="0.35">
      <c r="L791" s="50"/>
      <c r="R791" s="37"/>
    </row>
    <row r="792" spans="12:18" s="3" customFormat="1" x14ac:dyDescent="0.35">
      <c r="L792" s="50"/>
      <c r="R792" s="37"/>
    </row>
    <row r="793" spans="12:18" s="3" customFormat="1" x14ac:dyDescent="0.35">
      <c r="L793" s="50"/>
      <c r="R793" s="37"/>
    </row>
    <row r="794" spans="12:18" s="3" customFormat="1" x14ac:dyDescent="0.35">
      <c r="L794" s="50"/>
      <c r="R794" s="37"/>
    </row>
    <row r="795" spans="12:18" s="3" customFormat="1" x14ac:dyDescent="0.35">
      <c r="L795" s="50"/>
      <c r="R795" s="37"/>
    </row>
    <row r="796" spans="12:18" s="3" customFormat="1" x14ac:dyDescent="0.35">
      <c r="L796" s="50"/>
      <c r="R796" s="37"/>
    </row>
    <row r="797" spans="12:18" s="3" customFormat="1" x14ac:dyDescent="0.35">
      <c r="L797" s="50"/>
      <c r="R797" s="37"/>
    </row>
    <row r="798" spans="12:18" s="3" customFormat="1" x14ac:dyDescent="0.35">
      <c r="L798" s="50"/>
      <c r="R798" s="37"/>
    </row>
    <row r="799" spans="12:18" s="3" customFormat="1" x14ac:dyDescent="0.35">
      <c r="L799" s="50"/>
      <c r="R799" s="37"/>
    </row>
    <row r="800" spans="12:18" s="3" customFormat="1" x14ac:dyDescent="0.35">
      <c r="L800" s="50"/>
      <c r="R800" s="37"/>
    </row>
    <row r="801" spans="12:18" s="3" customFormat="1" x14ac:dyDescent="0.35">
      <c r="L801" s="50"/>
      <c r="R801" s="37"/>
    </row>
    <row r="802" spans="12:18" s="3" customFormat="1" x14ac:dyDescent="0.35">
      <c r="L802" s="50"/>
      <c r="R802" s="37"/>
    </row>
    <row r="803" spans="12:18" s="3" customFormat="1" x14ac:dyDescent="0.35">
      <c r="L803" s="50"/>
      <c r="R803" s="37"/>
    </row>
    <row r="804" spans="12:18" s="3" customFormat="1" x14ac:dyDescent="0.35">
      <c r="L804" s="50"/>
      <c r="R804" s="37"/>
    </row>
    <row r="805" spans="12:18" s="3" customFormat="1" x14ac:dyDescent="0.35">
      <c r="L805" s="50"/>
      <c r="R805" s="37"/>
    </row>
    <row r="806" spans="12:18" s="3" customFormat="1" x14ac:dyDescent="0.35">
      <c r="L806" s="50"/>
      <c r="R806" s="37"/>
    </row>
    <row r="807" spans="12:18" s="3" customFormat="1" x14ac:dyDescent="0.35">
      <c r="L807" s="50"/>
      <c r="R807" s="37"/>
    </row>
    <row r="808" spans="12:18" s="3" customFormat="1" x14ac:dyDescent="0.35">
      <c r="L808" s="50"/>
      <c r="R808" s="37"/>
    </row>
    <row r="809" spans="12:18" s="3" customFormat="1" x14ac:dyDescent="0.35">
      <c r="L809" s="50"/>
      <c r="R809" s="37"/>
    </row>
    <row r="810" spans="12:18" s="3" customFormat="1" x14ac:dyDescent="0.35">
      <c r="L810" s="50"/>
      <c r="R810" s="37"/>
    </row>
    <row r="811" spans="12:18" s="3" customFormat="1" x14ac:dyDescent="0.35">
      <c r="L811" s="50"/>
      <c r="R811" s="37"/>
    </row>
    <row r="812" spans="12:18" s="3" customFormat="1" x14ac:dyDescent="0.35">
      <c r="L812" s="50"/>
      <c r="R812" s="37"/>
    </row>
    <row r="813" spans="12:18" s="3" customFormat="1" x14ac:dyDescent="0.35">
      <c r="L813" s="50"/>
      <c r="R813" s="37"/>
    </row>
    <row r="814" spans="12:18" s="3" customFormat="1" x14ac:dyDescent="0.35">
      <c r="L814" s="50"/>
      <c r="R814" s="37"/>
    </row>
    <row r="815" spans="12:18" s="3" customFormat="1" x14ac:dyDescent="0.35">
      <c r="L815" s="50"/>
      <c r="R815" s="37"/>
    </row>
    <row r="816" spans="12:18" s="3" customFormat="1" x14ac:dyDescent="0.35">
      <c r="L816" s="50"/>
      <c r="R816" s="37"/>
    </row>
    <row r="817" spans="12:18" s="3" customFormat="1" x14ac:dyDescent="0.35">
      <c r="L817" s="50"/>
      <c r="R817" s="37"/>
    </row>
    <row r="818" spans="12:18" s="3" customFormat="1" x14ac:dyDescent="0.35">
      <c r="L818" s="50"/>
      <c r="R818" s="37"/>
    </row>
    <row r="819" spans="12:18" s="3" customFormat="1" x14ac:dyDescent="0.35">
      <c r="L819" s="50"/>
      <c r="R819" s="37"/>
    </row>
    <row r="820" spans="12:18" s="3" customFormat="1" x14ac:dyDescent="0.35">
      <c r="L820" s="50"/>
      <c r="R820" s="37"/>
    </row>
    <row r="821" spans="12:18" s="3" customFormat="1" x14ac:dyDescent="0.35">
      <c r="L821" s="50"/>
      <c r="R821" s="37"/>
    </row>
    <row r="822" spans="12:18" s="3" customFormat="1" x14ac:dyDescent="0.35">
      <c r="L822" s="50"/>
      <c r="R822" s="37"/>
    </row>
    <row r="823" spans="12:18" s="3" customFormat="1" x14ac:dyDescent="0.35">
      <c r="L823" s="50"/>
      <c r="R823" s="37"/>
    </row>
    <row r="824" spans="12:18" s="3" customFormat="1" x14ac:dyDescent="0.35">
      <c r="L824" s="50"/>
      <c r="R824" s="37"/>
    </row>
    <row r="825" spans="12:18" s="3" customFormat="1" x14ac:dyDescent="0.35">
      <c r="L825" s="50"/>
      <c r="R825" s="37"/>
    </row>
    <row r="826" spans="12:18" s="3" customFormat="1" x14ac:dyDescent="0.35">
      <c r="L826" s="50"/>
      <c r="R826" s="37"/>
    </row>
    <row r="827" spans="12:18" s="3" customFormat="1" x14ac:dyDescent="0.35">
      <c r="L827" s="50"/>
      <c r="R827" s="37"/>
    </row>
    <row r="828" spans="12:18" s="3" customFormat="1" x14ac:dyDescent="0.35">
      <c r="L828" s="50"/>
      <c r="R828" s="37"/>
    </row>
    <row r="829" spans="12:18" s="3" customFormat="1" x14ac:dyDescent="0.35">
      <c r="L829" s="50"/>
      <c r="R829" s="37"/>
    </row>
    <row r="830" spans="12:18" s="3" customFormat="1" x14ac:dyDescent="0.35">
      <c r="L830" s="50"/>
      <c r="R830" s="37"/>
    </row>
    <row r="831" spans="12:18" s="3" customFormat="1" x14ac:dyDescent="0.35">
      <c r="L831" s="50"/>
      <c r="R831" s="37"/>
    </row>
    <row r="832" spans="12:18" s="3" customFormat="1" x14ac:dyDescent="0.35">
      <c r="L832" s="50"/>
      <c r="R832" s="37"/>
    </row>
    <row r="833" spans="12:18" s="3" customFormat="1" x14ac:dyDescent="0.35">
      <c r="L833" s="50"/>
      <c r="R833" s="37"/>
    </row>
    <row r="834" spans="12:18" s="3" customFormat="1" x14ac:dyDescent="0.35">
      <c r="L834" s="50"/>
      <c r="R834" s="37"/>
    </row>
    <row r="835" spans="12:18" s="3" customFormat="1" x14ac:dyDescent="0.35">
      <c r="L835" s="50"/>
      <c r="R835" s="37"/>
    </row>
    <row r="836" spans="12:18" s="3" customFormat="1" x14ac:dyDescent="0.35">
      <c r="L836" s="50"/>
      <c r="R836" s="37"/>
    </row>
    <row r="837" spans="12:18" s="3" customFormat="1" x14ac:dyDescent="0.35">
      <c r="L837" s="50"/>
      <c r="R837" s="37"/>
    </row>
    <row r="838" spans="12:18" s="3" customFormat="1" x14ac:dyDescent="0.35">
      <c r="L838" s="50"/>
      <c r="R838" s="37"/>
    </row>
    <row r="839" spans="12:18" s="3" customFormat="1" x14ac:dyDescent="0.35">
      <c r="L839" s="50"/>
      <c r="R839" s="37"/>
    </row>
    <row r="840" spans="12:18" s="3" customFormat="1" x14ac:dyDescent="0.35">
      <c r="L840" s="50"/>
      <c r="R840" s="37"/>
    </row>
    <row r="841" spans="12:18" s="3" customFormat="1" x14ac:dyDescent="0.35">
      <c r="L841" s="50"/>
      <c r="R841" s="37"/>
    </row>
    <row r="842" spans="12:18" s="3" customFormat="1" x14ac:dyDescent="0.35">
      <c r="L842" s="50"/>
      <c r="R842" s="37"/>
    </row>
    <row r="843" spans="12:18" s="3" customFormat="1" x14ac:dyDescent="0.35">
      <c r="L843" s="50"/>
      <c r="R843" s="37"/>
    </row>
    <row r="844" spans="12:18" s="3" customFormat="1" x14ac:dyDescent="0.35">
      <c r="L844" s="50"/>
      <c r="R844" s="37"/>
    </row>
    <row r="845" spans="12:18" s="3" customFormat="1" x14ac:dyDescent="0.35">
      <c r="L845" s="50"/>
      <c r="R845" s="37"/>
    </row>
    <row r="846" spans="12:18" s="3" customFormat="1" x14ac:dyDescent="0.35">
      <c r="L846" s="50"/>
      <c r="R846" s="37"/>
    </row>
    <row r="847" spans="12:18" s="3" customFormat="1" x14ac:dyDescent="0.35">
      <c r="L847" s="50"/>
      <c r="R847" s="37"/>
    </row>
    <row r="848" spans="12:18" s="3" customFormat="1" x14ac:dyDescent="0.35">
      <c r="L848" s="50"/>
      <c r="R848" s="37"/>
    </row>
    <row r="849" spans="12:18" s="3" customFormat="1" x14ac:dyDescent="0.35">
      <c r="L849" s="50"/>
      <c r="R849" s="37"/>
    </row>
    <row r="850" spans="12:18" s="3" customFormat="1" x14ac:dyDescent="0.35">
      <c r="L850" s="50"/>
      <c r="R850" s="37"/>
    </row>
    <row r="851" spans="12:18" s="3" customFormat="1" x14ac:dyDescent="0.35">
      <c r="L851" s="50"/>
      <c r="R851" s="37"/>
    </row>
    <row r="852" spans="12:18" s="3" customFormat="1" x14ac:dyDescent="0.35">
      <c r="L852" s="50"/>
      <c r="R852" s="37"/>
    </row>
    <row r="853" spans="12:18" s="3" customFormat="1" x14ac:dyDescent="0.35">
      <c r="L853" s="50"/>
      <c r="R853" s="37"/>
    </row>
    <row r="854" spans="12:18" s="3" customFormat="1" x14ac:dyDescent="0.35">
      <c r="L854" s="50"/>
      <c r="R854" s="37"/>
    </row>
    <row r="855" spans="12:18" s="3" customFormat="1" x14ac:dyDescent="0.35">
      <c r="L855" s="50"/>
      <c r="R855" s="37"/>
    </row>
    <row r="856" spans="12:18" s="3" customFormat="1" x14ac:dyDescent="0.35">
      <c r="L856" s="50"/>
      <c r="R856" s="37"/>
    </row>
    <row r="857" spans="12:18" s="3" customFormat="1" x14ac:dyDescent="0.35">
      <c r="L857" s="50"/>
      <c r="R857" s="37"/>
    </row>
    <row r="858" spans="12:18" s="3" customFormat="1" x14ac:dyDescent="0.35">
      <c r="L858" s="50"/>
      <c r="R858" s="37"/>
    </row>
    <row r="859" spans="12:18" s="3" customFormat="1" x14ac:dyDescent="0.35">
      <c r="L859" s="50"/>
      <c r="R859" s="37"/>
    </row>
    <row r="860" spans="12:18" s="3" customFormat="1" x14ac:dyDescent="0.35">
      <c r="L860" s="50"/>
      <c r="R860" s="37"/>
    </row>
    <row r="861" spans="12:18" s="3" customFormat="1" x14ac:dyDescent="0.35">
      <c r="L861" s="50"/>
      <c r="R861" s="37"/>
    </row>
    <row r="862" spans="12:18" s="3" customFormat="1" x14ac:dyDescent="0.35">
      <c r="L862" s="50"/>
      <c r="R862" s="37"/>
    </row>
    <row r="863" spans="12:18" s="3" customFormat="1" x14ac:dyDescent="0.35">
      <c r="L863" s="50"/>
      <c r="R863" s="37"/>
    </row>
    <row r="864" spans="12:18" s="3" customFormat="1" x14ac:dyDescent="0.35">
      <c r="L864" s="50"/>
      <c r="R864" s="37"/>
    </row>
    <row r="865" spans="12:18" s="3" customFormat="1" x14ac:dyDescent="0.35">
      <c r="L865" s="50"/>
      <c r="R865" s="37"/>
    </row>
    <row r="866" spans="12:18" s="3" customFormat="1" x14ac:dyDescent="0.35">
      <c r="L866" s="50"/>
      <c r="R866" s="37"/>
    </row>
    <row r="867" spans="12:18" s="3" customFormat="1" x14ac:dyDescent="0.35">
      <c r="L867" s="50"/>
      <c r="R867" s="37"/>
    </row>
    <row r="868" spans="12:18" s="3" customFormat="1" x14ac:dyDescent="0.35">
      <c r="L868" s="50"/>
      <c r="R868" s="37"/>
    </row>
    <row r="869" spans="12:18" s="3" customFormat="1" x14ac:dyDescent="0.35">
      <c r="L869" s="50"/>
      <c r="R869" s="37"/>
    </row>
    <row r="870" spans="12:18" s="3" customFormat="1" x14ac:dyDescent="0.35">
      <c r="L870" s="50"/>
      <c r="R870" s="37"/>
    </row>
    <row r="871" spans="12:18" s="3" customFormat="1" x14ac:dyDescent="0.35">
      <c r="L871" s="50"/>
      <c r="R871" s="37"/>
    </row>
    <row r="872" spans="12:18" s="3" customFormat="1" x14ac:dyDescent="0.35">
      <c r="L872" s="50"/>
      <c r="R872" s="37"/>
    </row>
    <row r="873" spans="12:18" s="3" customFormat="1" x14ac:dyDescent="0.35">
      <c r="L873" s="50"/>
      <c r="R873" s="37"/>
    </row>
    <row r="874" spans="12:18" s="3" customFormat="1" x14ac:dyDescent="0.35">
      <c r="L874" s="50"/>
      <c r="R874" s="37"/>
    </row>
    <row r="875" spans="12:18" s="3" customFormat="1" x14ac:dyDescent="0.35">
      <c r="L875" s="50"/>
      <c r="R875" s="37"/>
    </row>
    <row r="876" spans="12:18" s="3" customFormat="1" x14ac:dyDescent="0.35">
      <c r="L876" s="50"/>
      <c r="R876" s="37"/>
    </row>
    <row r="877" spans="12:18" s="3" customFormat="1" x14ac:dyDescent="0.35">
      <c r="L877" s="50"/>
      <c r="R877" s="37"/>
    </row>
    <row r="878" spans="12:18" s="3" customFormat="1" x14ac:dyDescent="0.35">
      <c r="L878" s="50"/>
      <c r="R878" s="37"/>
    </row>
    <row r="879" spans="12:18" s="3" customFormat="1" x14ac:dyDescent="0.35">
      <c r="L879" s="50"/>
      <c r="R879" s="37"/>
    </row>
    <row r="880" spans="12:18" s="3" customFormat="1" x14ac:dyDescent="0.35">
      <c r="L880" s="50"/>
      <c r="R880" s="37"/>
    </row>
    <row r="881" spans="12:18" s="3" customFormat="1" x14ac:dyDescent="0.35">
      <c r="L881" s="50"/>
      <c r="R881" s="37"/>
    </row>
    <row r="882" spans="12:18" s="3" customFormat="1" x14ac:dyDescent="0.35">
      <c r="L882" s="50"/>
      <c r="R882" s="37"/>
    </row>
    <row r="883" spans="12:18" s="3" customFormat="1" x14ac:dyDescent="0.35">
      <c r="L883" s="50"/>
      <c r="R883" s="37"/>
    </row>
    <row r="884" spans="12:18" s="3" customFormat="1" x14ac:dyDescent="0.35">
      <c r="L884" s="50"/>
      <c r="R884" s="37"/>
    </row>
    <row r="885" spans="12:18" s="3" customFormat="1" x14ac:dyDescent="0.35">
      <c r="L885" s="50"/>
      <c r="R885" s="37"/>
    </row>
    <row r="886" spans="12:18" s="3" customFormat="1" x14ac:dyDescent="0.35">
      <c r="L886" s="50"/>
      <c r="R886" s="37"/>
    </row>
    <row r="887" spans="12:18" s="3" customFormat="1" x14ac:dyDescent="0.35">
      <c r="L887" s="50"/>
      <c r="R887" s="37"/>
    </row>
    <row r="888" spans="12:18" s="3" customFormat="1" x14ac:dyDescent="0.35">
      <c r="L888" s="50"/>
      <c r="R888" s="37"/>
    </row>
    <row r="889" spans="12:18" s="3" customFormat="1" x14ac:dyDescent="0.35">
      <c r="L889" s="50"/>
      <c r="R889" s="37"/>
    </row>
    <row r="890" spans="12:18" s="3" customFormat="1" x14ac:dyDescent="0.35">
      <c r="L890" s="50"/>
      <c r="R890" s="37"/>
    </row>
    <row r="891" spans="12:18" s="3" customFormat="1" x14ac:dyDescent="0.35">
      <c r="L891" s="50"/>
      <c r="R891" s="37"/>
    </row>
    <row r="892" spans="12:18" s="3" customFormat="1" x14ac:dyDescent="0.35">
      <c r="L892" s="50"/>
      <c r="R892" s="37"/>
    </row>
    <row r="893" spans="12:18" s="3" customFormat="1" x14ac:dyDescent="0.35">
      <c r="L893" s="50"/>
      <c r="R893" s="37"/>
    </row>
    <row r="894" spans="12:18" s="3" customFormat="1" x14ac:dyDescent="0.35">
      <c r="L894" s="50"/>
      <c r="R894" s="37"/>
    </row>
    <row r="895" spans="12:18" s="3" customFormat="1" x14ac:dyDescent="0.35">
      <c r="L895" s="50"/>
      <c r="R895" s="37"/>
    </row>
    <row r="896" spans="12:18" s="3" customFormat="1" x14ac:dyDescent="0.35">
      <c r="L896" s="50"/>
      <c r="R896" s="37"/>
    </row>
    <row r="897" spans="12:18" s="3" customFormat="1" x14ac:dyDescent="0.35">
      <c r="L897" s="50"/>
      <c r="R897" s="37"/>
    </row>
    <row r="898" spans="12:18" s="3" customFormat="1" x14ac:dyDescent="0.35">
      <c r="L898" s="50"/>
      <c r="R898" s="37"/>
    </row>
    <row r="899" spans="12:18" s="3" customFormat="1" x14ac:dyDescent="0.35">
      <c r="L899" s="50"/>
      <c r="R899" s="37"/>
    </row>
    <row r="900" spans="12:18" s="3" customFormat="1" x14ac:dyDescent="0.35">
      <c r="L900" s="50"/>
      <c r="R900" s="37"/>
    </row>
    <row r="901" spans="12:18" s="3" customFormat="1" x14ac:dyDescent="0.35">
      <c r="L901" s="50"/>
      <c r="R901" s="37"/>
    </row>
    <row r="902" spans="12:18" s="3" customFormat="1" x14ac:dyDescent="0.35">
      <c r="L902" s="50"/>
      <c r="R902" s="37"/>
    </row>
    <row r="903" spans="12:18" s="3" customFormat="1" x14ac:dyDescent="0.35">
      <c r="L903" s="50"/>
      <c r="R903" s="37"/>
    </row>
    <row r="904" spans="12:18" s="3" customFormat="1" x14ac:dyDescent="0.35">
      <c r="L904" s="50"/>
      <c r="R904" s="37"/>
    </row>
    <row r="905" spans="12:18" s="3" customFormat="1" x14ac:dyDescent="0.35">
      <c r="L905" s="50"/>
      <c r="R905" s="37"/>
    </row>
    <row r="906" spans="12:18" s="3" customFormat="1" x14ac:dyDescent="0.35">
      <c r="L906" s="50"/>
      <c r="R906" s="37"/>
    </row>
    <row r="907" spans="12:18" s="3" customFormat="1" x14ac:dyDescent="0.35">
      <c r="L907" s="50"/>
      <c r="R907" s="37"/>
    </row>
    <row r="908" spans="12:18" s="3" customFormat="1" x14ac:dyDescent="0.35">
      <c r="L908" s="50"/>
      <c r="R908" s="37"/>
    </row>
    <row r="909" spans="12:18" s="3" customFormat="1" x14ac:dyDescent="0.35">
      <c r="L909" s="50"/>
      <c r="R909" s="37"/>
    </row>
    <row r="910" spans="12:18" s="3" customFormat="1" x14ac:dyDescent="0.35">
      <c r="L910" s="50"/>
      <c r="R910" s="37"/>
    </row>
    <row r="911" spans="12:18" s="3" customFormat="1" x14ac:dyDescent="0.35">
      <c r="L911" s="50"/>
      <c r="R911" s="37"/>
    </row>
    <row r="912" spans="12:18" s="3" customFormat="1" x14ac:dyDescent="0.35">
      <c r="L912" s="50"/>
      <c r="R912" s="37"/>
    </row>
    <row r="913" spans="12:18" s="3" customFormat="1" x14ac:dyDescent="0.35">
      <c r="L913" s="50"/>
      <c r="R913" s="37"/>
    </row>
    <row r="914" spans="12:18" s="3" customFormat="1" x14ac:dyDescent="0.35">
      <c r="L914" s="50"/>
      <c r="R914" s="37"/>
    </row>
    <row r="915" spans="12:18" s="3" customFormat="1" x14ac:dyDescent="0.35">
      <c r="L915" s="50"/>
      <c r="R915" s="37"/>
    </row>
    <row r="916" spans="12:18" s="3" customFormat="1" x14ac:dyDescent="0.35">
      <c r="L916" s="50"/>
      <c r="R916" s="37"/>
    </row>
    <row r="917" spans="12:18" s="3" customFormat="1" x14ac:dyDescent="0.35">
      <c r="L917" s="50"/>
      <c r="R917" s="37"/>
    </row>
    <row r="918" spans="12:18" s="3" customFormat="1" x14ac:dyDescent="0.35">
      <c r="L918" s="50"/>
      <c r="R918" s="37"/>
    </row>
    <row r="919" spans="12:18" s="3" customFormat="1" x14ac:dyDescent="0.35">
      <c r="L919" s="50"/>
      <c r="R919" s="37"/>
    </row>
    <row r="920" spans="12:18" s="3" customFormat="1" x14ac:dyDescent="0.35">
      <c r="L920" s="50"/>
      <c r="R920" s="37"/>
    </row>
    <row r="921" spans="12:18" s="3" customFormat="1" x14ac:dyDescent="0.35">
      <c r="L921" s="50"/>
      <c r="R921" s="37"/>
    </row>
    <row r="922" spans="12:18" s="3" customFormat="1" x14ac:dyDescent="0.35">
      <c r="L922" s="50"/>
      <c r="R922" s="37"/>
    </row>
    <row r="923" spans="12:18" s="3" customFormat="1" x14ac:dyDescent="0.35">
      <c r="L923" s="50"/>
      <c r="R923" s="37"/>
    </row>
    <row r="924" spans="12:18" s="3" customFormat="1" x14ac:dyDescent="0.35">
      <c r="L924" s="50"/>
      <c r="R924" s="37"/>
    </row>
    <row r="925" spans="12:18" s="3" customFormat="1" x14ac:dyDescent="0.35">
      <c r="L925" s="50"/>
      <c r="R925" s="37"/>
    </row>
    <row r="926" spans="12:18" s="3" customFormat="1" x14ac:dyDescent="0.35">
      <c r="L926" s="50"/>
      <c r="R926" s="37"/>
    </row>
    <row r="927" spans="12:18" s="3" customFormat="1" x14ac:dyDescent="0.35">
      <c r="L927" s="50"/>
      <c r="R927" s="37"/>
    </row>
    <row r="928" spans="12:18" s="3" customFormat="1" x14ac:dyDescent="0.35">
      <c r="L928" s="50"/>
      <c r="R928" s="37"/>
    </row>
    <row r="929" spans="12:18" s="3" customFormat="1" x14ac:dyDescent="0.35">
      <c r="L929" s="50"/>
      <c r="R929" s="37"/>
    </row>
    <row r="930" spans="12:18" s="3" customFormat="1" x14ac:dyDescent="0.35">
      <c r="L930" s="50"/>
      <c r="R930" s="37"/>
    </row>
    <row r="931" spans="12:18" s="3" customFormat="1" x14ac:dyDescent="0.35">
      <c r="L931" s="50"/>
      <c r="R931" s="37"/>
    </row>
    <row r="932" spans="12:18" s="3" customFormat="1" x14ac:dyDescent="0.35">
      <c r="L932" s="50"/>
      <c r="R932" s="37"/>
    </row>
    <row r="933" spans="12:18" s="3" customFormat="1" x14ac:dyDescent="0.35">
      <c r="L933" s="50"/>
      <c r="R933" s="37"/>
    </row>
    <row r="934" spans="12:18" s="3" customFormat="1" x14ac:dyDescent="0.35">
      <c r="L934" s="50"/>
      <c r="R934" s="37"/>
    </row>
    <row r="935" spans="12:18" s="3" customFormat="1" x14ac:dyDescent="0.35">
      <c r="L935" s="50"/>
      <c r="R935" s="37"/>
    </row>
    <row r="936" spans="12:18" s="3" customFormat="1" x14ac:dyDescent="0.35">
      <c r="L936" s="50"/>
      <c r="R936" s="37"/>
    </row>
    <row r="937" spans="12:18" s="3" customFormat="1" x14ac:dyDescent="0.35">
      <c r="L937" s="50"/>
      <c r="R937" s="37"/>
    </row>
    <row r="938" spans="12:18" s="3" customFormat="1" x14ac:dyDescent="0.35">
      <c r="L938" s="50"/>
      <c r="R938" s="37"/>
    </row>
    <row r="939" spans="12:18" s="3" customFormat="1" x14ac:dyDescent="0.35">
      <c r="L939" s="50"/>
      <c r="R939" s="37"/>
    </row>
    <row r="940" spans="12:18" s="3" customFormat="1" x14ac:dyDescent="0.35">
      <c r="L940" s="50"/>
      <c r="R940" s="37"/>
    </row>
    <row r="941" spans="12:18" s="3" customFormat="1" x14ac:dyDescent="0.35">
      <c r="L941" s="50"/>
      <c r="R941" s="37"/>
    </row>
    <row r="942" spans="12:18" s="3" customFormat="1" x14ac:dyDescent="0.35">
      <c r="L942" s="50"/>
      <c r="R942" s="37"/>
    </row>
    <row r="943" spans="12:18" s="3" customFormat="1" x14ac:dyDescent="0.35">
      <c r="L943" s="50"/>
      <c r="R943" s="37"/>
    </row>
    <row r="944" spans="12:18" s="3" customFormat="1" x14ac:dyDescent="0.35">
      <c r="L944" s="50"/>
      <c r="R944" s="37"/>
    </row>
    <row r="945" spans="12:18" s="3" customFormat="1" x14ac:dyDescent="0.35">
      <c r="L945" s="50"/>
      <c r="R945" s="37"/>
    </row>
    <row r="946" spans="12:18" s="3" customFormat="1" x14ac:dyDescent="0.35">
      <c r="L946" s="50"/>
      <c r="R946" s="37"/>
    </row>
    <row r="947" spans="12:18" s="3" customFormat="1" x14ac:dyDescent="0.35">
      <c r="L947" s="50"/>
      <c r="R947" s="37"/>
    </row>
    <row r="948" spans="12:18" s="3" customFormat="1" x14ac:dyDescent="0.35">
      <c r="L948" s="50"/>
      <c r="R948" s="37"/>
    </row>
    <row r="949" spans="12:18" s="3" customFormat="1" x14ac:dyDescent="0.35">
      <c r="L949" s="50"/>
      <c r="R949" s="37"/>
    </row>
    <row r="950" spans="12:18" s="3" customFormat="1" x14ac:dyDescent="0.35">
      <c r="L950" s="50"/>
      <c r="R950" s="37"/>
    </row>
    <row r="951" spans="12:18" s="3" customFormat="1" x14ac:dyDescent="0.35">
      <c r="L951" s="50"/>
      <c r="R951" s="37"/>
    </row>
    <row r="952" spans="12:18" s="3" customFormat="1" x14ac:dyDescent="0.35">
      <c r="L952" s="50"/>
      <c r="R952" s="37"/>
    </row>
    <row r="953" spans="12:18" s="3" customFormat="1" x14ac:dyDescent="0.35">
      <c r="L953" s="50"/>
      <c r="R953" s="37"/>
    </row>
    <row r="954" spans="12:18" s="3" customFormat="1" x14ac:dyDescent="0.35">
      <c r="L954" s="50"/>
      <c r="R954" s="37"/>
    </row>
    <row r="955" spans="12:18" s="3" customFormat="1" x14ac:dyDescent="0.35">
      <c r="L955" s="50"/>
      <c r="R955" s="37"/>
    </row>
    <row r="956" spans="12:18" s="3" customFormat="1" x14ac:dyDescent="0.35">
      <c r="L956" s="50"/>
      <c r="R956" s="37"/>
    </row>
    <row r="957" spans="12:18" s="3" customFormat="1" x14ac:dyDescent="0.35">
      <c r="L957" s="50"/>
      <c r="R957" s="37"/>
    </row>
    <row r="958" spans="12:18" s="3" customFormat="1" x14ac:dyDescent="0.35">
      <c r="L958" s="50"/>
      <c r="R958" s="37"/>
    </row>
    <row r="959" spans="12:18" s="3" customFormat="1" x14ac:dyDescent="0.35">
      <c r="L959" s="50"/>
      <c r="R959" s="37"/>
    </row>
    <row r="960" spans="12:18" s="3" customFormat="1" x14ac:dyDescent="0.35">
      <c r="L960" s="50"/>
      <c r="R960" s="37"/>
    </row>
    <row r="961" spans="12:18" s="3" customFormat="1" x14ac:dyDescent="0.35">
      <c r="L961" s="50"/>
      <c r="R961" s="37"/>
    </row>
    <row r="962" spans="12:18" s="3" customFormat="1" x14ac:dyDescent="0.35">
      <c r="L962" s="50"/>
      <c r="R962" s="37"/>
    </row>
    <row r="963" spans="12:18" s="3" customFormat="1" x14ac:dyDescent="0.35">
      <c r="L963" s="50"/>
      <c r="R963" s="37"/>
    </row>
    <row r="964" spans="12:18" s="3" customFormat="1" x14ac:dyDescent="0.35">
      <c r="L964" s="50"/>
      <c r="R964" s="37"/>
    </row>
    <row r="965" spans="12:18" s="3" customFormat="1" x14ac:dyDescent="0.35">
      <c r="L965" s="50"/>
      <c r="R965" s="37"/>
    </row>
    <row r="966" spans="12:18" s="3" customFormat="1" x14ac:dyDescent="0.35">
      <c r="L966" s="50"/>
      <c r="R966" s="37"/>
    </row>
    <row r="967" spans="12:18" s="3" customFormat="1" x14ac:dyDescent="0.35">
      <c r="L967" s="50"/>
      <c r="R967" s="37"/>
    </row>
    <row r="968" spans="12:18" s="3" customFormat="1" x14ac:dyDescent="0.35">
      <c r="L968" s="50"/>
      <c r="R968" s="37"/>
    </row>
    <row r="969" spans="12:18" s="3" customFormat="1" x14ac:dyDescent="0.35">
      <c r="L969" s="50"/>
      <c r="R969" s="37"/>
    </row>
    <row r="970" spans="12:18" s="3" customFormat="1" x14ac:dyDescent="0.35">
      <c r="L970" s="50"/>
      <c r="R970" s="37"/>
    </row>
    <row r="971" spans="12:18" s="3" customFormat="1" x14ac:dyDescent="0.35">
      <c r="L971" s="50"/>
      <c r="R971" s="37"/>
    </row>
    <row r="972" spans="12:18" s="3" customFormat="1" x14ac:dyDescent="0.35">
      <c r="L972" s="50"/>
      <c r="R972" s="37"/>
    </row>
    <row r="973" spans="12:18" s="3" customFormat="1" x14ac:dyDescent="0.35">
      <c r="L973" s="50"/>
      <c r="R973" s="37"/>
    </row>
    <row r="974" spans="12:18" s="3" customFormat="1" x14ac:dyDescent="0.35">
      <c r="L974" s="50"/>
      <c r="R974" s="37"/>
    </row>
    <row r="975" spans="12:18" s="3" customFormat="1" x14ac:dyDescent="0.35">
      <c r="L975" s="50"/>
      <c r="R975" s="37"/>
    </row>
    <row r="976" spans="12:18" s="3" customFormat="1" x14ac:dyDescent="0.35">
      <c r="L976" s="50"/>
      <c r="R976" s="37"/>
    </row>
    <row r="977" spans="12:18" s="3" customFormat="1" x14ac:dyDescent="0.35">
      <c r="L977" s="50"/>
      <c r="R977" s="37"/>
    </row>
    <row r="978" spans="12:18" s="3" customFormat="1" x14ac:dyDescent="0.35">
      <c r="L978" s="50"/>
      <c r="R978" s="37"/>
    </row>
    <row r="979" spans="12:18" s="3" customFormat="1" x14ac:dyDescent="0.35">
      <c r="L979" s="50"/>
      <c r="R979" s="37"/>
    </row>
    <row r="980" spans="12:18" s="3" customFormat="1" x14ac:dyDescent="0.35">
      <c r="L980" s="50"/>
      <c r="R980" s="37"/>
    </row>
    <row r="981" spans="12:18" s="3" customFormat="1" x14ac:dyDescent="0.35">
      <c r="L981" s="50"/>
      <c r="R981" s="37"/>
    </row>
    <row r="982" spans="12:18" s="3" customFormat="1" x14ac:dyDescent="0.35">
      <c r="L982" s="50"/>
      <c r="R982" s="37"/>
    </row>
    <row r="983" spans="12:18" s="3" customFormat="1" x14ac:dyDescent="0.35">
      <c r="L983" s="50"/>
      <c r="R983" s="37"/>
    </row>
    <row r="984" spans="12:18" s="3" customFormat="1" x14ac:dyDescent="0.35">
      <c r="L984" s="50"/>
      <c r="R984" s="37"/>
    </row>
    <row r="985" spans="12:18" s="3" customFormat="1" x14ac:dyDescent="0.35">
      <c r="L985" s="50"/>
      <c r="R985" s="37"/>
    </row>
    <row r="986" spans="12:18" s="3" customFormat="1" x14ac:dyDescent="0.35">
      <c r="L986" s="50"/>
      <c r="R986" s="37"/>
    </row>
    <row r="987" spans="12:18" s="3" customFormat="1" x14ac:dyDescent="0.35">
      <c r="L987" s="50"/>
      <c r="R987" s="37"/>
    </row>
    <row r="988" spans="12:18" s="3" customFormat="1" x14ac:dyDescent="0.35">
      <c r="L988" s="50"/>
      <c r="R988" s="37"/>
    </row>
    <row r="989" spans="12:18" s="3" customFormat="1" x14ac:dyDescent="0.35">
      <c r="L989" s="50"/>
      <c r="R989" s="37"/>
    </row>
    <row r="990" spans="12:18" s="3" customFormat="1" x14ac:dyDescent="0.35">
      <c r="L990" s="50"/>
      <c r="R990" s="37"/>
    </row>
    <row r="991" spans="12:18" s="3" customFormat="1" x14ac:dyDescent="0.35">
      <c r="L991" s="50"/>
      <c r="R991" s="37"/>
    </row>
    <row r="992" spans="12:18" s="3" customFormat="1" x14ac:dyDescent="0.35">
      <c r="L992" s="50"/>
      <c r="R992" s="37"/>
    </row>
    <row r="993" spans="12:18" s="3" customFormat="1" x14ac:dyDescent="0.35">
      <c r="L993" s="50"/>
      <c r="R993" s="37"/>
    </row>
    <row r="994" spans="12:18" s="3" customFormat="1" x14ac:dyDescent="0.35">
      <c r="L994" s="50"/>
      <c r="R994" s="37"/>
    </row>
    <row r="995" spans="12:18" s="3" customFormat="1" x14ac:dyDescent="0.35">
      <c r="L995" s="50"/>
      <c r="R995" s="37"/>
    </row>
    <row r="996" spans="12:18" s="3" customFormat="1" x14ac:dyDescent="0.35">
      <c r="L996" s="50"/>
      <c r="R996" s="37"/>
    </row>
    <row r="997" spans="12:18" s="3" customFormat="1" x14ac:dyDescent="0.35">
      <c r="L997" s="50"/>
      <c r="R997" s="37"/>
    </row>
    <row r="998" spans="12:18" s="3" customFormat="1" x14ac:dyDescent="0.35">
      <c r="L998" s="50"/>
      <c r="R998" s="37"/>
    </row>
    <row r="999" spans="12:18" s="3" customFormat="1" x14ac:dyDescent="0.35">
      <c r="L999" s="50"/>
      <c r="R999" s="37"/>
    </row>
    <row r="1000" spans="12:18" s="3" customFormat="1" x14ac:dyDescent="0.35">
      <c r="L1000" s="50"/>
      <c r="R1000" s="37"/>
    </row>
    <row r="1001" spans="12:18" s="3" customFormat="1" x14ac:dyDescent="0.35">
      <c r="L1001" s="50"/>
      <c r="R1001" s="37"/>
    </row>
    <row r="1002" spans="12:18" s="3" customFormat="1" x14ac:dyDescent="0.35">
      <c r="L1002" s="50"/>
      <c r="R1002" s="37"/>
    </row>
    <row r="1003" spans="12:18" s="3" customFormat="1" x14ac:dyDescent="0.35">
      <c r="L1003" s="50"/>
      <c r="R1003" s="37"/>
    </row>
    <row r="1004" spans="12:18" s="3" customFormat="1" x14ac:dyDescent="0.35">
      <c r="L1004" s="50"/>
      <c r="R1004" s="37"/>
    </row>
    <row r="1005" spans="12:18" s="3" customFormat="1" x14ac:dyDescent="0.35">
      <c r="L1005" s="50"/>
      <c r="R1005" s="37"/>
    </row>
    <row r="1006" spans="12:18" s="3" customFormat="1" x14ac:dyDescent="0.35">
      <c r="L1006" s="50"/>
      <c r="R1006" s="37"/>
    </row>
    <row r="1007" spans="12:18" s="3" customFormat="1" x14ac:dyDescent="0.35">
      <c r="L1007" s="50"/>
      <c r="R1007" s="37"/>
    </row>
    <row r="1008" spans="12:18" s="3" customFormat="1" x14ac:dyDescent="0.35">
      <c r="L1008" s="50"/>
      <c r="R1008" s="37"/>
    </row>
    <row r="1009" spans="12:18" s="3" customFormat="1" x14ac:dyDescent="0.35">
      <c r="L1009" s="50"/>
      <c r="R1009" s="37"/>
    </row>
    <row r="1010" spans="12:18" s="3" customFormat="1" x14ac:dyDescent="0.35">
      <c r="L1010" s="50"/>
      <c r="R1010" s="37"/>
    </row>
    <row r="1011" spans="12:18" s="3" customFormat="1" x14ac:dyDescent="0.35">
      <c r="L1011" s="50"/>
      <c r="R1011" s="37"/>
    </row>
    <row r="1012" spans="12:18" s="3" customFormat="1" x14ac:dyDescent="0.35">
      <c r="L1012" s="50"/>
      <c r="R1012" s="37"/>
    </row>
    <row r="1013" spans="12:18" s="3" customFormat="1" x14ac:dyDescent="0.35">
      <c r="L1013" s="50"/>
      <c r="R1013" s="37"/>
    </row>
    <row r="1014" spans="12:18" s="3" customFormat="1" x14ac:dyDescent="0.35">
      <c r="L1014" s="50"/>
      <c r="R1014" s="37"/>
    </row>
    <row r="1015" spans="12:18" s="3" customFormat="1" x14ac:dyDescent="0.35">
      <c r="L1015" s="50"/>
      <c r="R1015" s="37"/>
    </row>
    <row r="1016" spans="12:18" s="3" customFormat="1" x14ac:dyDescent="0.35">
      <c r="L1016" s="50"/>
      <c r="R1016" s="37"/>
    </row>
    <row r="1017" spans="12:18" s="3" customFormat="1" x14ac:dyDescent="0.35">
      <c r="L1017" s="50"/>
      <c r="R1017" s="37"/>
    </row>
    <row r="1018" spans="12:18" s="3" customFormat="1" x14ac:dyDescent="0.35">
      <c r="L1018" s="50"/>
      <c r="R1018" s="37"/>
    </row>
    <row r="1019" spans="12:18" s="3" customFormat="1" x14ac:dyDescent="0.35">
      <c r="L1019" s="50"/>
      <c r="R1019" s="37"/>
    </row>
    <row r="1020" spans="12:18" s="3" customFormat="1" x14ac:dyDescent="0.35">
      <c r="L1020" s="50"/>
      <c r="R1020" s="37"/>
    </row>
    <row r="1021" spans="12:18" s="3" customFormat="1" x14ac:dyDescent="0.35">
      <c r="L1021" s="50"/>
      <c r="R1021" s="37"/>
    </row>
    <row r="1022" spans="12:18" s="3" customFormat="1" x14ac:dyDescent="0.35">
      <c r="L1022" s="50"/>
      <c r="R1022" s="37"/>
    </row>
    <row r="1023" spans="12:18" s="3" customFormat="1" x14ac:dyDescent="0.35">
      <c r="L1023" s="50"/>
      <c r="R1023" s="37"/>
    </row>
    <row r="1024" spans="12:18" s="3" customFormat="1" x14ac:dyDescent="0.35">
      <c r="L1024" s="50"/>
      <c r="R1024" s="37"/>
    </row>
    <row r="1025" spans="12:18" s="3" customFormat="1" x14ac:dyDescent="0.35">
      <c r="L1025" s="50"/>
      <c r="R1025" s="37"/>
    </row>
    <row r="1026" spans="12:18" s="3" customFormat="1" x14ac:dyDescent="0.35">
      <c r="L1026" s="50"/>
      <c r="R1026" s="37"/>
    </row>
    <row r="1027" spans="12:18" s="3" customFormat="1" x14ac:dyDescent="0.35">
      <c r="L1027" s="50"/>
      <c r="R1027" s="37"/>
    </row>
    <row r="1028" spans="12:18" s="3" customFormat="1" x14ac:dyDescent="0.35">
      <c r="L1028" s="50"/>
      <c r="R1028" s="37"/>
    </row>
    <row r="1029" spans="12:18" s="3" customFormat="1" x14ac:dyDescent="0.35">
      <c r="L1029" s="50"/>
      <c r="R1029" s="37"/>
    </row>
    <row r="1030" spans="12:18" s="3" customFormat="1" x14ac:dyDescent="0.35">
      <c r="L1030" s="50"/>
      <c r="R1030" s="37"/>
    </row>
    <row r="1031" spans="12:18" s="3" customFormat="1" x14ac:dyDescent="0.35">
      <c r="L1031" s="50"/>
      <c r="R1031" s="37"/>
    </row>
    <row r="1032" spans="12:18" s="3" customFormat="1" x14ac:dyDescent="0.35">
      <c r="L1032" s="50"/>
      <c r="R1032" s="37"/>
    </row>
    <row r="1033" spans="12:18" s="3" customFormat="1" x14ac:dyDescent="0.35">
      <c r="L1033" s="50"/>
      <c r="R1033" s="37"/>
    </row>
    <row r="1034" spans="12:18" s="3" customFormat="1" x14ac:dyDescent="0.35">
      <c r="L1034" s="50"/>
      <c r="R1034" s="37"/>
    </row>
    <row r="1035" spans="12:18" s="3" customFormat="1" x14ac:dyDescent="0.35">
      <c r="L1035" s="50"/>
      <c r="R1035" s="37"/>
    </row>
    <row r="1036" spans="12:18" s="3" customFormat="1" x14ac:dyDescent="0.35">
      <c r="L1036" s="50"/>
      <c r="R1036" s="37"/>
    </row>
    <row r="1037" spans="12:18" s="3" customFormat="1" x14ac:dyDescent="0.35">
      <c r="L1037" s="50"/>
      <c r="R1037" s="37"/>
    </row>
    <row r="1038" spans="12:18" s="3" customFormat="1" x14ac:dyDescent="0.35">
      <c r="L1038" s="50"/>
      <c r="R1038" s="37"/>
    </row>
    <row r="1039" spans="12:18" s="3" customFormat="1" x14ac:dyDescent="0.35">
      <c r="L1039" s="50"/>
      <c r="R1039" s="37"/>
    </row>
    <row r="1040" spans="12:18" s="3" customFormat="1" x14ac:dyDescent="0.35">
      <c r="L1040" s="50"/>
      <c r="R1040" s="37"/>
    </row>
    <row r="1041" spans="12:18" s="3" customFormat="1" x14ac:dyDescent="0.35">
      <c r="L1041" s="50"/>
      <c r="R1041" s="37"/>
    </row>
    <row r="1042" spans="12:18" s="3" customFormat="1" x14ac:dyDescent="0.35">
      <c r="L1042" s="50"/>
      <c r="R1042" s="37"/>
    </row>
    <row r="1043" spans="12:18" s="3" customFormat="1" x14ac:dyDescent="0.35">
      <c r="L1043" s="50"/>
      <c r="R1043" s="37"/>
    </row>
    <row r="1044" spans="12:18" s="3" customFormat="1" x14ac:dyDescent="0.35">
      <c r="L1044" s="50"/>
      <c r="R1044" s="37"/>
    </row>
    <row r="1045" spans="12:18" s="3" customFormat="1" x14ac:dyDescent="0.35">
      <c r="L1045" s="50"/>
      <c r="R1045" s="37"/>
    </row>
    <row r="1046" spans="12:18" s="3" customFormat="1" x14ac:dyDescent="0.35">
      <c r="L1046" s="50"/>
      <c r="R1046" s="37"/>
    </row>
    <row r="1047" spans="12:18" s="3" customFormat="1" x14ac:dyDescent="0.35">
      <c r="L1047" s="50"/>
      <c r="R1047" s="37"/>
    </row>
    <row r="1048" spans="12:18" s="3" customFormat="1" x14ac:dyDescent="0.35">
      <c r="L1048" s="50"/>
      <c r="R1048" s="37"/>
    </row>
    <row r="1049" spans="12:18" s="3" customFormat="1" x14ac:dyDescent="0.35">
      <c r="L1049" s="50"/>
      <c r="R1049" s="37"/>
    </row>
    <row r="1050" spans="12:18" s="3" customFormat="1" x14ac:dyDescent="0.35">
      <c r="L1050" s="50"/>
      <c r="R1050" s="37"/>
    </row>
    <row r="1051" spans="12:18" s="3" customFormat="1" x14ac:dyDescent="0.35">
      <c r="L1051" s="50"/>
      <c r="R1051" s="37"/>
    </row>
    <row r="1052" spans="12:18" s="3" customFormat="1" x14ac:dyDescent="0.35">
      <c r="L1052" s="50"/>
      <c r="R1052" s="37"/>
    </row>
    <row r="1053" spans="12:18" s="3" customFormat="1" x14ac:dyDescent="0.35">
      <c r="L1053" s="50"/>
      <c r="R1053" s="37"/>
    </row>
    <row r="1054" spans="12:18" s="3" customFormat="1" x14ac:dyDescent="0.35">
      <c r="L1054" s="50"/>
      <c r="R1054" s="37"/>
    </row>
    <row r="1055" spans="12:18" s="3" customFormat="1" x14ac:dyDescent="0.35">
      <c r="L1055" s="50"/>
      <c r="R1055" s="37"/>
    </row>
    <row r="1056" spans="12:18" s="3" customFormat="1" x14ac:dyDescent="0.35">
      <c r="L1056" s="50"/>
      <c r="R1056" s="37"/>
    </row>
    <row r="1057" spans="12:18" s="3" customFormat="1" x14ac:dyDescent="0.35">
      <c r="L1057" s="50"/>
      <c r="R1057" s="37"/>
    </row>
    <row r="1058" spans="12:18" s="3" customFormat="1" x14ac:dyDescent="0.35">
      <c r="L1058" s="50"/>
      <c r="R1058" s="37"/>
    </row>
    <row r="1059" spans="12:18" s="3" customFormat="1" x14ac:dyDescent="0.35">
      <c r="L1059" s="50"/>
      <c r="R1059" s="37"/>
    </row>
    <row r="1060" spans="12:18" s="3" customFormat="1" x14ac:dyDescent="0.35">
      <c r="L1060" s="50"/>
      <c r="R1060" s="37"/>
    </row>
    <row r="1061" spans="12:18" s="3" customFormat="1" x14ac:dyDescent="0.35">
      <c r="L1061" s="50"/>
      <c r="R1061" s="37"/>
    </row>
    <row r="1062" spans="12:18" s="3" customFormat="1" x14ac:dyDescent="0.35">
      <c r="L1062" s="50"/>
      <c r="R1062" s="37"/>
    </row>
    <row r="1063" spans="12:18" s="3" customFormat="1" x14ac:dyDescent="0.35">
      <c r="L1063" s="50"/>
      <c r="R1063" s="37"/>
    </row>
    <row r="1064" spans="12:18" s="3" customFormat="1" x14ac:dyDescent="0.35">
      <c r="L1064" s="50"/>
      <c r="R1064" s="37"/>
    </row>
    <row r="1065" spans="12:18" s="3" customFormat="1" x14ac:dyDescent="0.35">
      <c r="L1065" s="50"/>
      <c r="R1065" s="37"/>
    </row>
    <row r="1066" spans="12:18" s="3" customFormat="1" x14ac:dyDescent="0.35">
      <c r="L1066" s="50"/>
      <c r="R1066" s="37"/>
    </row>
    <row r="1067" spans="12:18" s="3" customFormat="1" x14ac:dyDescent="0.35">
      <c r="L1067" s="50"/>
      <c r="R1067" s="37"/>
    </row>
    <row r="1068" spans="12:18" s="3" customFormat="1" x14ac:dyDescent="0.35">
      <c r="L1068" s="50"/>
      <c r="R1068" s="37"/>
    </row>
    <row r="1069" spans="12:18" s="3" customFormat="1" x14ac:dyDescent="0.35">
      <c r="L1069" s="50"/>
      <c r="R1069" s="37"/>
    </row>
    <row r="1070" spans="12:18" s="3" customFormat="1" x14ac:dyDescent="0.35">
      <c r="L1070" s="50"/>
      <c r="R1070" s="37"/>
    </row>
    <row r="1071" spans="12:18" s="3" customFormat="1" x14ac:dyDescent="0.35">
      <c r="L1071" s="50"/>
      <c r="R1071" s="37"/>
    </row>
    <row r="1072" spans="12:18" s="3" customFormat="1" x14ac:dyDescent="0.35">
      <c r="L1072" s="50"/>
      <c r="R1072" s="37"/>
    </row>
    <row r="1073" spans="12:18" s="3" customFormat="1" x14ac:dyDescent="0.35">
      <c r="L1073" s="50"/>
      <c r="R1073" s="37"/>
    </row>
    <row r="1074" spans="12:18" s="3" customFormat="1" x14ac:dyDescent="0.35">
      <c r="L1074" s="50"/>
      <c r="R1074" s="37"/>
    </row>
    <row r="1075" spans="12:18" s="3" customFormat="1" x14ac:dyDescent="0.35">
      <c r="L1075" s="50"/>
      <c r="R1075" s="37"/>
    </row>
    <row r="1076" spans="12:18" s="3" customFormat="1" x14ac:dyDescent="0.35">
      <c r="L1076" s="50"/>
      <c r="R1076" s="37"/>
    </row>
    <row r="1077" spans="12:18" s="3" customFormat="1" x14ac:dyDescent="0.35">
      <c r="L1077" s="50"/>
      <c r="R1077" s="37"/>
    </row>
    <row r="1078" spans="12:18" s="3" customFormat="1" x14ac:dyDescent="0.35">
      <c r="L1078" s="50"/>
      <c r="R1078" s="37"/>
    </row>
    <row r="1079" spans="12:18" s="3" customFormat="1" x14ac:dyDescent="0.35">
      <c r="L1079" s="50"/>
      <c r="R1079" s="37"/>
    </row>
    <row r="1080" spans="12:18" s="3" customFormat="1" x14ac:dyDescent="0.35">
      <c r="L1080" s="50"/>
      <c r="R1080" s="37"/>
    </row>
    <row r="1081" spans="12:18" s="3" customFormat="1" x14ac:dyDescent="0.35">
      <c r="L1081" s="50"/>
      <c r="R1081" s="37"/>
    </row>
    <row r="1082" spans="12:18" s="3" customFormat="1" x14ac:dyDescent="0.35">
      <c r="L1082" s="50"/>
      <c r="R1082" s="37"/>
    </row>
    <row r="1083" spans="12:18" s="3" customFormat="1" x14ac:dyDescent="0.35">
      <c r="L1083" s="50"/>
      <c r="R1083" s="37"/>
    </row>
    <row r="1084" spans="12:18" s="3" customFormat="1" x14ac:dyDescent="0.35">
      <c r="L1084" s="50"/>
      <c r="R1084" s="37"/>
    </row>
    <row r="1085" spans="12:18" s="3" customFormat="1" x14ac:dyDescent="0.35">
      <c r="L1085" s="50"/>
      <c r="R1085" s="37"/>
    </row>
    <row r="1086" spans="12:18" s="3" customFormat="1" x14ac:dyDescent="0.35">
      <c r="L1086" s="50"/>
      <c r="R1086" s="37"/>
    </row>
    <row r="1087" spans="12:18" s="3" customFormat="1" x14ac:dyDescent="0.35">
      <c r="L1087" s="50"/>
      <c r="R1087" s="37"/>
    </row>
    <row r="1088" spans="12:18" s="3" customFormat="1" x14ac:dyDescent="0.35">
      <c r="L1088" s="50"/>
      <c r="R1088" s="37"/>
    </row>
    <row r="1089" spans="12:18" s="3" customFormat="1" x14ac:dyDescent="0.35">
      <c r="L1089" s="50"/>
      <c r="R1089" s="37"/>
    </row>
    <row r="1090" spans="12:18" s="3" customFormat="1" x14ac:dyDescent="0.35">
      <c r="L1090" s="50"/>
      <c r="R1090" s="37"/>
    </row>
    <row r="1091" spans="12:18" s="3" customFormat="1" x14ac:dyDescent="0.35">
      <c r="L1091" s="50"/>
      <c r="R1091" s="37"/>
    </row>
    <row r="1092" spans="12:18" s="3" customFormat="1" x14ac:dyDescent="0.35">
      <c r="L1092" s="50"/>
      <c r="R1092" s="37"/>
    </row>
    <row r="1093" spans="12:18" s="3" customFormat="1" x14ac:dyDescent="0.35">
      <c r="L1093" s="50"/>
      <c r="R1093" s="37"/>
    </row>
    <row r="1094" spans="12:18" s="3" customFormat="1" x14ac:dyDescent="0.35">
      <c r="L1094" s="50"/>
      <c r="R1094" s="37"/>
    </row>
    <row r="1095" spans="12:18" s="3" customFormat="1" x14ac:dyDescent="0.35">
      <c r="L1095" s="50"/>
      <c r="R1095" s="37"/>
    </row>
    <row r="1096" spans="12:18" s="3" customFormat="1" x14ac:dyDescent="0.35">
      <c r="L1096" s="50"/>
      <c r="R1096" s="37"/>
    </row>
    <row r="1097" spans="12:18" s="3" customFormat="1" x14ac:dyDescent="0.35">
      <c r="L1097" s="50"/>
      <c r="R1097" s="37"/>
    </row>
    <row r="1098" spans="12:18" s="3" customFormat="1" x14ac:dyDescent="0.35">
      <c r="L1098" s="50"/>
      <c r="R1098" s="37"/>
    </row>
    <row r="1099" spans="12:18" s="3" customFormat="1" x14ac:dyDescent="0.35">
      <c r="L1099" s="50"/>
      <c r="R1099" s="37"/>
    </row>
    <row r="1100" spans="12:18" s="3" customFormat="1" x14ac:dyDescent="0.35">
      <c r="L1100" s="50"/>
      <c r="R1100" s="37"/>
    </row>
    <row r="1101" spans="12:18" s="3" customFormat="1" x14ac:dyDescent="0.35">
      <c r="L1101" s="50"/>
      <c r="R1101" s="37"/>
    </row>
    <row r="1102" spans="12:18" s="3" customFormat="1" x14ac:dyDescent="0.35">
      <c r="L1102" s="50"/>
      <c r="R1102" s="37"/>
    </row>
    <row r="1103" spans="12:18" s="3" customFormat="1" x14ac:dyDescent="0.35">
      <c r="L1103" s="50"/>
      <c r="R1103" s="37"/>
    </row>
    <row r="1104" spans="12:18" s="3" customFormat="1" x14ac:dyDescent="0.35">
      <c r="L1104" s="50"/>
      <c r="R1104" s="37"/>
    </row>
    <row r="1105" spans="12:18" s="3" customFormat="1" x14ac:dyDescent="0.35">
      <c r="L1105" s="50"/>
      <c r="R1105" s="37"/>
    </row>
    <row r="1106" spans="12:18" s="3" customFormat="1" x14ac:dyDescent="0.35">
      <c r="L1106" s="50"/>
      <c r="R1106" s="37"/>
    </row>
    <row r="1107" spans="12:18" s="3" customFormat="1" x14ac:dyDescent="0.35">
      <c r="L1107" s="50"/>
      <c r="R1107" s="37"/>
    </row>
    <row r="1108" spans="12:18" s="3" customFormat="1" x14ac:dyDescent="0.35">
      <c r="L1108" s="50"/>
      <c r="R1108" s="37"/>
    </row>
    <row r="1109" spans="12:18" s="3" customFormat="1" x14ac:dyDescent="0.35">
      <c r="L1109" s="50"/>
      <c r="R1109" s="37"/>
    </row>
    <row r="1110" spans="12:18" s="3" customFormat="1" x14ac:dyDescent="0.35">
      <c r="L1110" s="50"/>
      <c r="R1110" s="37"/>
    </row>
    <row r="1111" spans="12:18" s="3" customFormat="1" x14ac:dyDescent="0.35">
      <c r="L1111" s="50"/>
      <c r="R1111" s="37"/>
    </row>
    <row r="1112" spans="12:18" s="3" customFormat="1" x14ac:dyDescent="0.35">
      <c r="L1112" s="50"/>
      <c r="R1112" s="37"/>
    </row>
    <row r="1113" spans="12:18" s="3" customFormat="1" x14ac:dyDescent="0.35">
      <c r="L1113" s="50"/>
      <c r="R1113" s="37"/>
    </row>
    <row r="1114" spans="12:18" s="3" customFormat="1" x14ac:dyDescent="0.35">
      <c r="L1114" s="50"/>
      <c r="R1114" s="37"/>
    </row>
    <row r="1115" spans="12:18" s="3" customFormat="1" x14ac:dyDescent="0.35">
      <c r="L1115" s="50"/>
      <c r="R1115" s="37"/>
    </row>
    <row r="1116" spans="12:18" s="3" customFormat="1" x14ac:dyDescent="0.35">
      <c r="L1116" s="50"/>
      <c r="R1116" s="37"/>
    </row>
    <row r="1117" spans="12:18" s="3" customFormat="1" x14ac:dyDescent="0.35">
      <c r="L1117" s="50"/>
      <c r="R1117" s="37"/>
    </row>
    <row r="1118" spans="12:18" s="3" customFormat="1" x14ac:dyDescent="0.35">
      <c r="L1118" s="50"/>
      <c r="R1118" s="37"/>
    </row>
    <row r="1119" spans="12:18" s="3" customFormat="1" x14ac:dyDescent="0.35">
      <c r="L1119" s="50"/>
      <c r="R1119" s="37"/>
    </row>
    <row r="1120" spans="12:18" s="3" customFormat="1" x14ac:dyDescent="0.35">
      <c r="L1120" s="50"/>
      <c r="R1120" s="37"/>
    </row>
    <row r="1121" spans="12:18" s="3" customFormat="1" x14ac:dyDescent="0.35">
      <c r="L1121" s="50"/>
      <c r="R1121" s="37"/>
    </row>
    <row r="1122" spans="12:18" s="3" customFormat="1" x14ac:dyDescent="0.35">
      <c r="L1122" s="50"/>
      <c r="R1122" s="37"/>
    </row>
    <row r="1123" spans="12:18" s="3" customFormat="1" x14ac:dyDescent="0.35">
      <c r="L1123" s="50"/>
      <c r="R1123" s="37"/>
    </row>
    <row r="1124" spans="12:18" s="3" customFormat="1" x14ac:dyDescent="0.35">
      <c r="L1124" s="50"/>
      <c r="R1124" s="37"/>
    </row>
    <row r="1125" spans="12:18" s="3" customFormat="1" x14ac:dyDescent="0.35">
      <c r="L1125" s="50"/>
      <c r="R1125" s="37"/>
    </row>
    <row r="1126" spans="12:18" s="3" customFormat="1" x14ac:dyDescent="0.35">
      <c r="L1126" s="50"/>
      <c r="R1126" s="37"/>
    </row>
    <row r="1127" spans="12:18" s="3" customFormat="1" x14ac:dyDescent="0.35">
      <c r="L1127" s="50"/>
      <c r="R1127" s="37"/>
    </row>
    <row r="1128" spans="12:18" s="3" customFormat="1" x14ac:dyDescent="0.35">
      <c r="L1128" s="50"/>
      <c r="R1128" s="37"/>
    </row>
    <row r="1129" spans="12:18" s="3" customFormat="1" x14ac:dyDescent="0.35">
      <c r="L1129" s="50"/>
      <c r="R1129" s="37"/>
    </row>
    <row r="1130" spans="12:18" s="3" customFormat="1" x14ac:dyDescent="0.35">
      <c r="L1130" s="50"/>
      <c r="R1130" s="37"/>
    </row>
    <row r="1131" spans="12:18" s="3" customFormat="1" x14ac:dyDescent="0.35">
      <c r="L1131" s="50"/>
      <c r="R1131" s="37"/>
    </row>
    <row r="1132" spans="12:18" s="3" customFormat="1" x14ac:dyDescent="0.35">
      <c r="L1132" s="50"/>
      <c r="R1132" s="37"/>
    </row>
    <row r="1133" spans="12:18" s="3" customFormat="1" x14ac:dyDescent="0.35">
      <c r="L1133" s="50"/>
      <c r="R1133" s="37"/>
    </row>
    <row r="1134" spans="12:18" s="3" customFormat="1" x14ac:dyDescent="0.35">
      <c r="L1134" s="50"/>
      <c r="R1134" s="37"/>
    </row>
    <row r="1135" spans="12:18" s="3" customFormat="1" x14ac:dyDescent="0.35">
      <c r="L1135" s="50"/>
      <c r="R1135" s="37"/>
    </row>
    <row r="1136" spans="12:18" s="3" customFormat="1" x14ac:dyDescent="0.35">
      <c r="L1136" s="50"/>
      <c r="R1136" s="37"/>
    </row>
    <row r="1137" spans="12:18" s="3" customFormat="1" x14ac:dyDescent="0.35">
      <c r="L1137" s="50"/>
      <c r="R1137" s="37"/>
    </row>
    <row r="1138" spans="12:18" s="3" customFormat="1" x14ac:dyDescent="0.35">
      <c r="L1138" s="50"/>
      <c r="R1138" s="37"/>
    </row>
    <row r="1139" spans="12:18" s="3" customFormat="1" x14ac:dyDescent="0.35">
      <c r="L1139" s="50"/>
      <c r="R1139" s="37"/>
    </row>
    <row r="1140" spans="12:18" s="3" customFormat="1" x14ac:dyDescent="0.35">
      <c r="L1140" s="50"/>
      <c r="R1140" s="37"/>
    </row>
    <row r="1141" spans="12:18" s="3" customFormat="1" x14ac:dyDescent="0.35">
      <c r="L1141" s="50"/>
      <c r="R1141" s="37"/>
    </row>
    <row r="1142" spans="12:18" s="3" customFormat="1" x14ac:dyDescent="0.35">
      <c r="L1142" s="50"/>
      <c r="R1142" s="37"/>
    </row>
    <row r="1143" spans="12:18" s="3" customFormat="1" x14ac:dyDescent="0.35">
      <c r="L1143" s="50"/>
      <c r="R1143" s="37"/>
    </row>
    <row r="1144" spans="12:18" s="3" customFormat="1" x14ac:dyDescent="0.35">
      <c r="L1144" s="50"/>
      <c r="R1144" s="37"/>
    </row>
    <row r="1145" spans="12:18" s="3" customFormat="1" x14ac:dyDescent="0.35">
      <c r="L1145" s="50"/>
      <c r="R1145" s="37"/>
    </row>
    <row r="1146" spans="12:18" s="3" customFormat="1" x14ac:dyDescent="0.35">
      <c r="L1146" s="50"/>
      <c r="R1146" s="37"/>
    </row>
    <row r="1147" spans="12:18" s="3" customFormat="1" x14ac:dyDescent="0.35">
      <c r="L1147" s="50"/>
      <c r="R1147" s="37"/>
    </row>
    <row r="1148" spans="12:18" s="3" customFormat="1" x14ac:dyDescent="0.35">
      <c r="L1148" s="50"/>
      <c r="R1148" s="37"/>
    </row>
    <row r="1149" spans="12:18" s="3" customFormat="1" x14ac:dyDescent="0.35">
      <c r="L1149" s="50"/>
      <c r="R1149" s="37"/>
    </row>
    <row r="1150" spans="12:18" s="3" customFormat="1" x14ac:dyDescent="0.35">
      <c r="L1150" s="50"/>
      <c r="R1150" s="37"/>
    </row>
    <row r="1151" spans="12:18" s="3" customFormat="1" x14ac:dyDescent="0.35">
      <c r="L1151" s="50"/>
      <c r="R1151" s="37"/>
    </row>
    <row r="1152" spans="12:18" s="3" customFormat="1" x14ac:dyDescent="0.35">
      <c r="L1152" s="50"/>
      <c r="R1152" s="37"/>
    </row>
    <row r="1153" spans="12:18" s="3" customFormat="1" x14ac:dyDescent="0.35">
      <c r="L1153" s="50"/>
      <c r="R1153" s="37"/>
    </row>
    <row r="1154" spans="12:18" s="3" customFormat="1" x14ac:dyDescent="0.35">
      <c r="L1154" s="50"/>
      <c r="R1154" s="37"/>
    </row>
    <row r="1155" spans="12:18" s="3" customFormat="1" x14ac:dyDescent="0.35">
      <c r="L1155" s="50"/>
      <c r="R1155" s="37"/>
    </row>
    <row r="1156" spans="12:18" s="3" customFormat="1" x14ac:dyDescent="0.35">
      <c r="L1156" s="50"/>
      <c r="R1156" s="37"/>
    </row>
    <row r="1157" spans="12:18" s="3" customFormat="1" x14ac:dyDescent="0.35">
      <c r="L1157" s="50"/>
      <c r="R1157" s="37"/>
    </row>
    <row r="1158" spans="12:18" s="3" customFormat="1" x14ac:dyDescent="0.35">
      <c r="L1158" s="50"/>
      <c r="R1158" s="37"/>
    </row>
    <row r="1159" spans="12:18" s="3" customFormat="1" x14ac:dyDescent="0.35">
      <c r="L1159" s="50"/>
      <c r="R1159" s="37"/>
    </row>
    <row r="1160" spans="12:18" s="3" customFormat="1" x14ac:dyDescent="0.35">
      <c r="L1160" s="50"/>
      <c r="R1160" s="37"/>
    </row>
    <row r="1161" spans="12:18" s="3" customFormat="1" x14ac:dyDescent="0.35">
      <c r="L1161" s="50"/>
      <c r="R1161" s="37"/>
    </row>
    <row r="1162" spans="12:18" s="3" customFormat="1" x14ac:dyDescent="0.35">
      <c r="L1162" s="50"/>
      <c r="R1162" s="37"/>
    </row>
    <row r="1163" spans="12:18" s="3" customFormat="1" x14ac:dyDescent="0.35">
      <c r="L1163" s="50"/>
      <c r="R1163" s="37"/>
    </row>
    <row r="1164" spans="12:18" s="3" customFormat="1" x14ac:dyDescent="0.35">
      <c r="L1164" s="50"/>
      <c r="R1164" s="37"/>
    </row>
    <row r="1165" spans="12:18" s="3" customFormat="1" x14ac:dyDescent="0.35">
      <c r="L1165" s="50"/>
      <c r="R1165" s="37"/>
    </row>
    <row r="1166" spans="12:18" s="3" customFormat="1" x14ac:dyDescent="0.35">
      <c r="L1166" s="50"/>
      <c r="R1166" s="37"/>
    </row>
    <row r="1167" spans="12:18" s="3" customFormat="1" x14ac:dyDescent="0.35">
      <c r="L1167" s="50"/>
      <c r="R1167" s="37"/>
    </row>
    <row r="1168" spans="12:18" s="3" customFormat="1" x14ac:dyDescent="0.35">
      <c r="L1168" s="50"/>
      <c r="R1168" s="37"/>
    </row>
    <row r="1169" spans="12:18" s="3" customFormat="1" x14ac:dyDescent="0.35">
      <c r="L1169" s="50"/>
      <c r="R1169" s="37"/>
    </row>
    <row r="1170" spans="12:18" s="3" customFormat="1" x14ac:dyDescent="0.35">
      <c r="L1170" s="50"/>
      <c r="R1170" s="37"/>
    </row>
    <row r="1171" spans="12:18" s="3" customFormat="1" x14ac:dyDescent="0.35">
      <c r="L1171" s="50"/>
      <c r="R1171" s="37"/>
    </row>
    <row r="1172" spans="12:18" s="3" customFormat="1" x14ac:dyDescent="0.35">
      <c r="L1172" s="50"/>
      <c r="R1172" s="37"/>
    </row>
    <row r="1173" spans="12:18" s="3" customFormat="1" x14ac:dyDescent="0.35">
      <c r="L1173" s="50"/>
      <c r="R1173" s="37"/>
    </row>
    <row r="1174" spans="12:18" s="3" customFormat="1" x14ac:dyDescent="0.35">
      <c r="L1174" s="50"/>
      <c r="R1174" s="37"/>
    </row>
    <row r="1175" spans="12:18" s="3" customFormat="1" x14ac:dyDescent="0.35">
      <c r="L1175" s="50"/>
      <c r="R1175" s="37"/>
    </row>
    <row r="1176" spans="12:18" s="3" customFormat="1" x14ac:dyDescent="0.35">
      <c r="L1176" s="50"/>
      <c r="R1176" s="37"/>
    </row>
    <row r="1177" spans="12:18" s="3" customFormat="1" x14ac:dyDescent="0.35">
      <c r="L1177" s="50"/>
      <c r="R1177" s="37"/>
    </row>
    <row r="1178" spans="12:18" s="3" customFormat="1" x14ac:dyDescent="0.35">
      <c r="L1178" s="50"/>
      <c r="R1178" s="37"/>
    </row>
    <row r="1179" spans="12:18" s="3" customFormat="1" x14ac:dyDescent="0.35">
      <c r="L1179" s="50"/>
      <c r="R1179" s="37"/>
    </row>
    <row r="1180" spans="12:18" s="3" customFormat="1" x14ac:dyDescent="0.35">
      <c r="L1180" s="50"/>
      <c r="R1180" s="37"/>
    </row>
    <row r="1181" spans="12:18" s="3" customFormat="1" x14ac:dyDescent="0.35">
      <c r="L1181" s="50"/>
      <c r="R1181" s="37"/>
    </row>
    <row r="1182" spans="12:18" s="3" customFormat="1" x14ac:dyDescent="0.35">
      <c r="L1182" s="50"/>
      <c r="R1182" s="37"/>
    </row>
    <row r="1183" spans="12:18" s="3" customFormat="1" x14ac:dyDescent="0.35">
      <c r="L1183" s="50"/>
      <c r="R1183" s="37"/>
    </row>
    <row r="1184" spans="12:18" s="3" customFormat="1" x14ac:dyDescent="0.35">
      <c r="L1184" s="50"/>
      <c r="R1184" s="37"/>
    </row>
    <row r="1185" spans="12:18" s="3" customFormat="1" x14ac:dyDescent="0.35">
      <c r="L1185" s="50"/>
      <c r="R1185" s="37"/>
    </row>
    <row r="1186" spans="12:18" s="3" customFormat="1" x14ac:dyDescent="0.35">
      <c r="L1186" s="50"/>
      <c r="R1186" s="37"/>
    </row>
    <row r="1187" spans="12:18" s="3" customFormat="1" x14ac:dyDescent="0.35">
      <c r="L1187" s="50"/>
      <c r="R1187" s="37"/>
    </row>
    <row r="1188" spans="12:18" s="3" customFormat="1" x14ac:dyDescent="0.35">
      <c r="L1188" s="50"/>
      <c r="R1188" s="37"/>
    </row>
    <row r="1189" spans="12:18" s="3" customFormat="1" x14ac:dyDescent="0.35">
      <c r="L1189" s="50"/>
      <c r="R1189" s="37"/>
    </row>
    <row r="1190" spans="12:18" s="3" customFormat="1" x14ac:dyDescent="0.35">
      <c r="L1190" s="50"/>
      <c r="R1190" s="37"/>
    </row>
    <row r="1191" spans="12:18" s="3" customFormat="1" x14ac:dyDescent="0.35">
      <c r="L1191" s="50"/>
      <c r="R1191" s="37"/>
    </row>
    <row r="1192" spans="12:18" s="3" customFormat="1" x14ac:dyDescent="0.35">
      <c r="L1192" s="50"/>
      <c r="R1192" s="37"/>
    </row>
    <row r="1193" spans="12:18" s="3" customFormat="1" x14ac:dyDescent="0.35">
      <c r="L1193" s="50"/>
      <c r="R1193" s="37"/>
    </row>
    <row r="1194" spans="12:18" s="3" customFormat="1" x14ac:dyDescent="0.35">
      <c r="L1194" s="50"/>
      <c r="R1194" s="37"/>
    </row>
    <row r="1195" spans="12:18" s="3" customFormat="1" x14ac:dyDescent="0.35">
      <c r="L1195" s="50"/>
      <c r="R1195" s="37"/>
    </row>
    <row r="1196" spans="12:18" s="3" customFormat="1" x14ac:dyDescent="0.35">
      <c r="L1196" s="50"/>
      <c r="R1196" s="37"/>
    </row>
    <row r="1197" spans="12:18" s="3" customFormat="1" x14ac:dyDescent="0.35">
      <c r="L1197" s="50"/>
      <c r="R1197" s="37"/>
    </row>
    <row r="1198" spans="12:18" s="3" customFormat="1" x14ac:dyDescent="0.35">
      <c r="L1198" s="50"/>
      <c r="R1198" s="37"/>
    </row>
    <row r="1199" spans="12:18" s="3" customFormat="1" x14ac:dyDescent="0.35">
      <c r="L1199" s="50"/>
      <c r="R1199" s="37"/>
    </row>
    <row r="1200" spans="12:18" s="3" customFormat="1" x14ac:dyDescent="0.35">
      <c r="L1200" s="50"/>
      <c r="R1200" s="37"/>
    </row>
    <row r="1201" spans="12:18" s="3" customFormat="1" x14ac:dyDescent="0.35">
      <c r="L1201" s="50"/>
      <c r="R1201" s="37"/>
    </row>
    <row r="1202" spans="12:18" s="3" customFormat="1" x14ac:dyDescent="0.35">
      <c r="L1202" s="50"/>
      <c r="R1202" s="37"/>
    </row>
    <row r="1203" spans="12:18" s="3" customFormat="1" x14ac:dyDescent="0.35">
      <c r="L1203" s="50"/>
      <c r="R1203" s="37"/>
    </row>
    <row r="1204" spans="12:18" s="3" customFormat="1" x14ac:dyDescent="0.35">
      <c r="L1204" s="50"/>
      <c r="R1204" s="37"/>
    </row>
    <row r="1205" spans="12:18" s="3" customFormat="1" x14ac:dyDescent="0.35">
      <c r="L1205" s="50"/>
      <c r="R1205" s="37"/>
    </row>
    <row r="1206" spans="12:18" s="3" customFormat="1" x14ac:dyDescent="0.35">
      <c r="L1206" s="50"/>
      <c r="R1206" s="37"/>
    </row>
    <row r="1207" spans="12:18" s="3" customFormat="1" x14ac:dyDescent="0.35">
      <c r="L1207" s="50"/>
      <c r="R1207" s="37"/>
    </row>
    <row r="1208" spans="12:18" s="3" customFormat="1" x14ac:dyDescent="0.35">
      <c r="L1208" s="50"/>
      <c r="R1208" s="37"/>
    </row>
    <row r="1209" spans="12:18" s="3" customFormat="1" x14ac:dyDescent="0.35">
      <c r="L1209" s="50"/>
      <c r="R1209" s="37"/>
    </row>
    <row r="1210" spans="12:18" s="3" customFormat="1" x14ac:dyDescent="0.35">
      <c r="L1210" s="50"/>
      <c r="R1210" s="37"/>
    </row>
    <row r="1211" spans="12:18" s="3" customFormat="1" x14ac:dyDescent="0.35">
      <c r="L1211" s="50"/>
      <c r="R1211" s="37"/>
    </row>
    <row r="1212" spans="12:18" s="3" customFormat="1" x14ac:dyDescent="0.35">
      <c r="L1212" s="50"/>
      <c r="R1212" s="37"/>
    </row>
    <row r="1213" spans="12:18" s="3" customFormat="1" x14ac:dyDescent="0.35">
      <c r="L1213" s="50"/>
      <c r="R1213" s="37"/>
    </row>
    <row r="1214" spans="12:18" s="3" customFormat="1" x14ac:dyDescent="0.35">
      <c r="L1214" s="50"/>
      <c r="R1214" s="37"/>
    </row>
    <row r="1215" spans="12:18" s="3" customFormat="1" x14ac:dyDescent="0.35">
      <c r="L1215" s="50"/>
      <c r="R1215" s="37"/>
    </row>
    <row r="1216" spans="12:18" s="3" customFormat="1" x14ac:dyDescent="0.35">
      <c r="L1216" s="50"/>
      <c r="R1216" s="37"/>
    </row>
    <row r="1217" spans="12:18" s="3" customFormat="1" x14ac:dyDescent="0.35">
      <c r="L1217" s="50"/>
      <c r="R1217" s="37"/>
    </row>
    <row r="1218" spans="12:18" s="3" customFormat="1" x14ac:dyDescent="0.35">
      <c r="L1218" s="50"/>
      <c r="R1218" s="37"/>
    </row>
    <row r="1219" spans="12:18" s="3" customFormat="1" x14ac:dyDescent="0.35">
      <c r="L1219" s="50"/>
      <c r="R1219" s="37"/>
    </row>
    <row r="1220" spans="12:18" s="3" customFormat="1" x14ac:dyDescent="0.35">
      <c r="L1220" s="50"/>
      <c r="R1220" s="37"/>
    </row>
    <row r="1221" spans="12:18" s="3" customFormat="1" x14ac:dyDescent="0.35">
      <c r="L1221" s="50"/>
      <c r="R1221" s="37"/>
    </row>
    <row r="1222" spans="12:18" s="3" customFormat="1" x14ac:dyDescent="0.35">
      <c r="L1222" s="50"/>
      <c r="R1222" s="37"/>
    </row>
    <row r="1223" spans="12:18" s="3" customFormat="1" x14ac:dyDescent="0.35">
      <c r="L1223" s="50"/>
      <c r="R1223" s="37"/>
    </row>
    <row r="1224" spans="12:18" s="3" customFormat="1" x14ac:dyDescent="0.35">
      <c r="L1224" s="50"/>
      <c r="R1224" s="37"/>
    </row>
    <row r="1225" spans="12:18" s="3" customFormat="1" x14ac:dyDescent="0.35">
      <c r="L1225" s="50"/>
      <c r="R1225" s="37"/>
    </row>
    <row r="1226" spans="12:18" s="3" customFormat="1" x14ac:dyDescent="0.35">
      <c r="L1226" s="50"/>
      <c r="R1226" s="37"/>
    </row>
    <row r="1227" spans="12:18" s="3" customFormat="1" x14ac:dyDescent="0.35">
      <c r="L1227" s="50"/>
      <c r="R1227" s="37"/>
    </row>
    <row r="1228" spans="12:18" s="3" customFormat="1" x14ac:dyDescent="0.35">
      <c r="L1228" s="50"/>
      <c r="R1228" s="37"/>
    </row>
    <row r="1229" spans="12:18" s="3" customFormat="1" x14ac:dyDescent="0.35">
      <c r="L1229" s="50"/>
      <c r="R1229" s="37"/>
    </row>
    <row r="1230" spans="12:18" s="3" customFormat="1" x14ac:dyDescent="0.35">
      <c r="L1230" s="50"/>
      <c r="R1230" s="37"/>
    </row>
    <row r="1231" spans="12:18" s="3" customFormat="1" x14ac:dyDescent="0.35">
      <c r="L1231" s="50"/>
      <c r="R1231" s="37"/>
    </row>
    <row r="1232" spans="12:18" s="3" customFormat="1" x14ac:dyDescent="0.35">
      <c r="L1232" s="50"/>
      <c r="R1232" s="37"/>
    </row>
    <row r="1233" spans="12:18" s="3" customFormat="1" x14ac:dyDescent="0.35">
      <c r="L1233" s="50"/>
      <c r="R1233" s="37"/>
    </row>
    <row r="1234" spans="12:18" s="3" customFormat="1" x14ac:dyDescent="0.35">
      <c r="L1234" s="50"/>
      <c r="R1234" s="37"/>
    </row>
    <row r="1235" spans="12:18" s="3" customFormat="1" x14ac:dyDescent="0.35">
      <c r="L1235" s="50"/>
      <c r="R1235" s="37"/>
    </row>
    <row r="1236" spans="12:18" s="3" customFormat="1" x14ac:dyDescent="0.35">
      <c r="L1236" s="50"/>
      <c r="R1236" s="37"/>
    </row>
    <row r="1237" spans="12:18" s="3" customFormat="1" x14ac:dyDescent="0.35">
      <c r="L1237" s="50"/>
      <c r="R1237" s="37"/>
    </row>
    <row r="1238" spans="12:18" s="3" customFormat="1" x14ac:dyDescent="0.35">
      <c r="L1238" s="50"/>
      <c r="R1238" s="37"/>
    </row>
    <row r="1239" spans="12:18" s="3" customFormat="1" x14ac:dyDescent="0.35">
      <c r="L1239" s="50"/>
      <c r="R1239" s="37"/>
    </row>
    <row r="1240" spans="12:18" s="3" customFormat="1" x14ac:dyDescent="0.35">
      <c r="L1240" s="50"/>
      <c r="R1240" s="37"/>
    </row>
    <row r="1241" spans="12:18" s="3" customFormat="1" x14ac:dyDescent="0.35">
      <c r="L1241" s="50"/>
      <c r="R1241" s="37"/>
    </row>
    <row r="1242" spans="12:18" s="3" customFormat="1" x14ac:dyDescent="0.35">
      <c r="L1242" s="50"/>
      <c r="R1242" s="37"/>
    </row>
    <row r="1243" spans="12:18" s="3" customFormat="1" x14ac:dyDescent="0.35">
      <c r="L1243" s="50"/>
      <c r="R1243" s="37"/>
    </row>
    <row r="1244" spans="12:18" s="3" customFormat="1" x14ac:dyDescent="0.35">
      <c r="L1244" s="50"/>
      <c r="R1244" s="37"/>
    </row>
    <row r="1245" spans="12:18" s="3" customFormat="1" x14ac:dyDescent="0.35">
      <c r="L1245" s="50"/>
      <c r="R1245" s="37"/>
    </row>
    <row r="1246" spans="12:18" s="3" customFormat="1" x14ac:dyDescent="0.35">
      <c r="L1246" s="50"/>
      <c r="R1246" s="37"/>
    </row>
    <row r="1247" spans="12:18" s="3" customFormat="1" x14ac:dyDescent="0.35">
      <c r="L1247" s="50"/>
      <c r="R1247" s="37"/>
    </row>
    <row r="1248" spans="12:18" s="3" customFormat="1" x14ac:dyDescent="0.35">
      <c r="L1248" s="50"/>
      <c r="R1248" s="37"/>
    </row>
    <row r="1249" spans="12:18" s="3" customFormat="1" x14ac:dyDescent="0.35">
      <c r="L1249" s="50"/>
      <c r="R1249" s="37"/>
    </row>
    <row r="1250" spans="12:18" s="3" customFormat="1" x14ac:dyDescent="0.35">
      <c r="L1250" s="50"/>
      <c r="R1250" s="37"/>
    </row>
    <row r="1251" spans="12:18" s="3" customFormat="1" x14ac:dyDescent="0.35">
      <c r="L1251" s="50"/>
      <c r="R1251" s="37"/>
    </row>
    <row r="1252" spans="12:18" s="3" customFormat="1" x14ac:dyDescent="0.35">
      <c r="L1252" s="50"/>
      <c r="R1252" s="37"/>
    </row>
    <row r="1253" spans="12:18" s="3" customFormat="1" x14ac:dyDescent="0.35">
      <c r="L1253" s="50"/>
      <c r="R1253" s="37"/>
    </row>
    <row r="1254" spans="12:18" s="3" customFormat="1" x14ac:dyDescent="0.35">
      <c r="L1254" s="50"/>
      <c r="R1254" s="37"/>
    </row>
    <row r="1255" spans="12:18" s="3" customFormat="1" x14ac:dyDescent="0.35">
      <c r="L1255" s="50"/>
      <c r="R1255" s="37"/>
    </row>
    <row r="1256" spans="12:18" s="3" customFormat="1" x14ac:dyDescent="0.35">
      <c r="L1256" s="50"/>
      <c r="R1256" s="37"/>
    </row>
    <row r="1257" spans="12:18" s="3" customFormat="1" x14ac:dyDescent="0.35">
      <c r="L1257" s="50"/>
      <c r="R1257" s="37"/>
    </row>
    <row r="1258" spans="12:18" s="3" customFormat="1" x14ac:dyDescent="0.35">
      <c r="L1258" s="50"/>
      <c r="R1258" s="37"/>
    </row>
    <row r="1259" spans="12:18" s="3" customFormat="1" x14ac:dyDescent="0.35">
      <c r="L1259" s="50"/>
      <c r="R1259" s="37"/>
    </row>
    <row r="1260" spans="12:18" s="3" customFormat="1" x14ac:dyDescent="0.35">
      <c r="L1260" s="50"/>
      <c r="R1260" s="37"/>
    </row>
    <row r="1261" spans="12:18" s="3" customFormat="1" x14ac:dyDescent="0.35">
      <c r="L1261" s="50"/>
      <c r="R1261" s="37"/>
    </row>
    <row r="1262" spans="12:18" s="3" customFormat="1" x14ac:dyDescent="0.35">
      <c r="L1262" s="50"/>
      <c r="R1262" s="37"/>
    </row>
    <row r="1263" spans="12:18" s="3" customFormat="1" x14ac:dyDescent="0.35">
      <c r="L1263" s="50"/>
      <c r="R1263" s="37"/>
    </row>
    <row r="1264" spans="12:18" s="3" customFormat="1" x14ac:dyDescent="0.35">
      <c r="L1264" s="50"/>
      <c r="R1264" s="37"/>
    </row>
    <row r="1265" spans="12:18" s="3" customFormat="1" x14ac:dyDescent="0.35">
      <c r="L1265" s="50"/>
      <c r="R1265" s="37"/>
    </row>
    <row r="1266" spans="12:18" s="3" customFormat="1" x14ac:dyDescent="0.35">
      <c r="L1266" s="50"/>
      <c r="R1266" s="37"/>
    </row>
    <row r="1267" spans="12:18" s="3" customFormat="1" x14ac:dyDescent="0.35">
      <c r="L1267" s="50"/>
      <c r="R1267" s="37"/>
    </row>
    <row r="1268" spans="12:18" s="3" customFormat="1" x14ac:dyDescent="0.35">
      <c r="L1268" s="50"/>
      <c r="R1268" s="37"/>
    </row>
    <row r="1269" spans="12:18" s="3" customFormat="1" x14ac:dyDescent="0.35">
      <c r="L1269" s="50"/>
      <c r="R1269" s="37"/>
    </row>
    <row r="1270" spans="12:18" s="3" customFormat="1" x14ac:dyDescent="0.35">
      <c r="L1270" s="50"/>
      <c r="R1270" s="37"/>
    </row>
    <row r="1271" spans="12:18" s="3" customFormat="1" x14ac:dyDescent="0.35">
      <c r="L1271" s="50"/>
      <c r="R1271" s="37"/>
    </row>
    <row r="1272" spans="12:18" s="3" customFormat="1" x14ac:dyDescent="0.35">
      <c r="L1272" s="50"/>
      <c r="R1272" s="37"/>
    </row>
    <row r="1273" spans="12:18" s="3" customFormat="1" x14ac:dyDescent="0.35">
      <c r="L1273" s="50"/>
      <c r="R1273" s="37"/>
    </row>
    <row r="1274" spans="12:18" s="3" customFormat="1" x14ac:dyDescent="0.35">
      <c r="L1274" s="50"/>
      <c r="R1274" s="37"/>
    </row>
    <row r="1275" spans="12:18" s="3" customFormat="1" x14ac:dyDescent="0.35">
      <c r="L1275" s="50"/>
      <c r="R1275" s="37"/>
    </row>
    <row r="1276" spans="12:18" s="3" customFormat="1" x14ac:dyDescent="0.35">
      <c r="L1276" s="50"/>
      <c r="R1276" s="37"/>
    </row>
    <row r="1277" spans="12:18" s="3" customFormat="1" x14ac:dyDescent="0.35">
      <c r="L1277" s="50"/>
      <c r="R1277" s="37"/>
    </row>
    <row r="1278" spans="12:18" s="3" customFormat="1" x14ac:dyDescent="0.35">
      <c r="L1278" s="50"/>
      <c r="R1278" s="37"/>
    </row>
    <row r="1279" spans="12:18" s="3" customFormat="1" x14ac:dyDescent="0.35">
      <c r="L1279" s="50"/>
      <c r="R1279" s="37"/>
    </row>
    <row r="1280" spans="12:18" s="3" customFormat="1" x14ac:dyDescent="0.35">
      <c r="L1280" s="50"/>
      <c r="R1280" s="37"/>
    </row>
    <row r="1281" spans="12:18" s="3" customFormat="1" x14ac:dyDescent="0.35">
      <c r="L1281" s="50"/>
      <c r="R1281" s="37"/>
    </row>
    <row r="1282" spans="12:18" s="3" customFormat="1" x14ac:dyDescent="0.35">
      <c r="L1282" s="50"/>
      <c r="R1282" s="37"/>
    </row>
    <row r="1283" spans="12:18" s="3" customFormat="1" x14ac:dyDescent="0.35">
      <c r="L1283" s="50"/>
      <c r="R1283" s="37"/>
    </row>
    <row r="1284" spans="12:18" s="3" customFormat="1" x14ac:dyDescent="0.35">
      <c r="L1284" s="50"/>
      <c r="R1284" s="37"/>
    </row>
    <row r="1285" spans="12:18" s="3" customFormat="1" x14ac:dyDescent="0.35">
      <c r="L1285" s="50"/>
      <c r="R1285" s="37"/>
    </row>
    <row r="1286" spans="12:18" s="3" customFormat="1" x14ac:dyDescent="0.35">
      <c r="L1286" s="50"/>
      <c r="R1286" s="37"/>
    </row>
    <row r="1287" spans="12:18" s="3" customFormat="1" x14ac:dyDescent="0.35">
      <c r="L1287" s="50"/>
      <c r="R1287" s="37"/>
    </row>
    <row r="1288" spans="12:18" s="3" customFormat="1" x14ac:dyDescent="0.35">
      <c r="L1288" s="50"/>
      <c r="R1288" s="37"/>
    </row>
    <row r="1289" spans="12:18" s="3" customFormat="1" x14ac:dyDescent="0.35">
      <c r="L1289" s="50"/>
      <c r="R1289" s="37"/>
    </row>
    <row r="1290" spans="12:18" s="3" customFormat="1" x14ac:dyDescent="0.35">
      <c r="L1290" s="50"/>
      <c r="R1290" s="37"/>
    </row>
    <row r="1291" spans="12:18" s="3" customFormat="1" x14ac:dyDescent="0.35">
      <c r="L1291" s="50"/>
      <c r="R1291" s="37"/>
    </row>
    <row r="1292" spans="12:18" s="3" customFormat="1" x14ac:dyDescent="0.35">
      <c r="L1292" s="50"/>
      <c r="R1292" s="37"/>
    </row>
    <row r="1293" spans="12:18" s="3" customFormat="1" x14ac:dyDescent="0.35">
      <c r="L1293" s="50"/>
      <c r="R1293" s="37"/>
    </row>
    <row r="1294" spans="12:18" s="3" customFormat="1" x14ac:dyDescent="0.35">
      <c r="L1294" s="50"/>
      <c r="R1294" s="37"/>
    </row>
    <row r="1295" spans="12:18" s="3" customFormat="1" x14ac:dyDescent="0.35">
      <c r="L1295" s="50"/>
      <c r="R1295" s="37"/>
    </row>
    <row r="1296" spans="12:18" s="3" customFormat="1" x14ac:dyDescent="0.35">
      <c r="L1296" s="50"/>
      <c r="R1296" s="37"/>
    </row>
    <row r="1297" spans="12:18" s="3" customFormat="1" x14ac:dyDescent="0.35">
      <c r="L1297" s="50"/>
      <c r="R1297" s="37"/>
    </row>
    <row r="1298" spans="12:18" s="3" customFormat="1" x14ac:dyDescent="0.35">
      <c r="L1298" s="50"/>
      <c r="R1298" s="37"/>
    </row>
    <row r="1299" spans="12:18" s="3" customFormat="1" x14ac:dyDescent="0.35">
      <c r="L1299" s="50"/>
      <c r="R1299" s="37"/>
    </row>
    <row r="1300" spans="12:18" s="3" customFormat="1" x14ac:dyDescent="0.35">
      <c r="L1300" s="50"/>
      <c r="R1300" s="37"/>
    </row>
    <row r="1301" spans="12:18" s="3" customFormat="1" x14ac:dyDescent="0.35">
      <c r="L1301" s="50"/>
      <c r="R1301" s="37"/>
    </row>
    <row r="1302" spans="12:18" s="3" customFormat="1" x14ac:dyDescent="0.35">
      <c r="L1302" s="50"/>
      <c r="R1302" s="37"/>
    </row>
    <row r="1303" spans="12:18" s="3" customFormat="1" x14ac:dyDescent="0.35">
      <c r="L1303" s="50"/>
      <c r="R1303" s="37"/>
    </row>
    <row r="1304" spans="12:18" s="3" customFormat="1" x14ac:dyDescent="0.35">
      <c r="L1304" s="50"/>
      <c r="R1304" s="37"/>
    </row>
    <row r="1305" spans="12:18" s="3" customFormat="1" x14ac:dyDescent="0.35">
      <c r="L1305" s="50"/>
      <c r="R1305" s="37"/>
    </row>
    <row r="1306" spans="12:18" s="3" customFormat="1" x14ac:dyDescent="0.35">
      <c r="L1306" s="50"/>
      <c r="R1306" s="37"/>
    </row>
    <row r="1307" spans="12:18" s="3" customFormat="1" x14ac:dyDescent="0.35">
      <c r="L1307" s="50"/>
      <c r="R1307" s="37"/>
    </row>
    <row r="1308" spans="12:18" s="3" customFormat="1" x14ac:dyDescent="0.35">
      <c r="L1308" s="50"/>
      <c r="R1308" s="37"/>
    </row>
    <row r="1309" spans="12:18" s="3" customFormat="1" x14ac:dyDescent="0.35">
      <c r="L1309" s="50"/>
      <c r="R1309" s="37"/>
    </row>
    <row r="1310" spans="12:18" s="3" customFormat="1" x14ac:dyDescent="0.35">
      <c r="L1310" s="50"/>
      <c r="R1310" s="37"/>
    </row>
    <row r="1311" spans="12:18" s="3" customFormat="1" x14ac:dyDescent="0.35">
      <c r="L1311" s="50"/>
      <c r="R1311" s="37"/>
    </row>
    <row r="1312" spans="12:18" s="3" customFormat="1" x14ac:dyDescent="0.35">
      <c r="L1312" s="50"/>
      <c r="R1312" s="37"/>
    </row>
    <row r="1313" spans="12:18" s="3" customFormat="1" x14ac:dyDescent="0.35">
      <c r="L1313" s="50"/>
      <c r="R1313" s="37"/>
    </row>
    <row r="1314" spans="12:18" s="3" customFormat="1" x14ac:dyDescent="0.35">
      <c r="L1314" s="50"/>
      <c r="R1314" s="37"/>
    </row>
    <row r="1315" spans="12:18" s="3" customFormat="1" x14ac:dyDescent="0.35">
      <c r="L1315" s="50"/>
      <c r="R1315" s="37"/>
    </row>
    <row r="1316" spans="12:18" s="3" customFormat="1" x14ac:dyDescent="0.35">
      <c r="L1316" s="50"/>
      <c r="R1316" s="37"/>
    </row>
    <row r="1317" spans="12:18" s="3" customFormat="1" x14ac:dyDescent="0.35">
      <c r="L1317" s="50"/>
      <c r="R1317" s="37"/>
    </row>
    <row r="1318" spans="12:18" s="3" customFormat="1" x14ac:dyDescent="0.35">
      <c r="L1318" s="50"/>
      <c r="R1318" s="37"/>
    </row>
    <row r="1319" spans="12:18" s="3" customFormat="1" x14ac:dyDescent="0.35">
      <c r="L1319" s="50"/>
      <c r="R1319" s="37"/>
    </row>
    <row r="1320" spans="12:18" s="3" customFormat="1" x14ac:dyDescent="0.35">
      <c r="L1320" s="50"/>
      <c r="R1320" s="37"/>
    </row>
    <row r="1321" spans="12:18" s="3" customFormat="1" x14ac:dyDescent="0.35">
      <c r="L1321" s="50"/>
      <c r="R1321" s="37"/>
    </row>
    <row r="1322" spans="12:18" s="3" customFormat="1" x14ac:dyDescent="0.35">
      <c r="L1322" s="50"/>
      <c r="R1322" s="37"/>
    </row>
    <row r="1323" spans="12:18" s="3" customFormat="1" x14ac:dyDescent="0.35">
      <c r="L1323" s="50"/>
      <c r="R1323" s="37"/>
    </row>
    <row r="1324" spans="12:18" s="3" customFormat="1" x14ac:dyDescent="0.35">
      <c r="L1324" s="50"/>
      <c r="R1324" s="37"/>
    </row>
    <row r="1325" spans="12:18" s="3" customFormat="1" x14ac:dyDescent="0.35">
      <c r="L1325" s="50"/>
      <c r="R1325" s="37"/>
    </row>
    <row r="1326" spans="12:18" s="3" customFormat="1" x14ac:dyDescent="0.35">
      <c r="L1326" s="50"/>
      <c r="R1326" s="37"/>
    </row>
    <row r="1327" spans="12:18" s="3" customFormat="1" x14ac:dyDescent="0.35">
      <c r="L1327" s="50"/>
      <c r="R1327" s="37"/>
    </row>
    <row r="1328" spans="12:18" s="3" customFormat="1" x14ac:dyDescent="0.35">
      <c r="L1328" s="50"/>
      <c r="R1328" s="37"/>
    </row>
    <row r="1329" spans="12:18" s="3" customFormat="1" x14ac:dyDescent="0.35">
      <c r="L1329" s="50"/>
      <c r="R1329" s="37"/>
    </row>
    <row r="1330" spans="12:18" s="3" customFormat="1" x14ac:dyDescent="0.35">
      <c r="L1330" s="50"/>
      <c r="R1330" s="37"/>
    </row>
    <row r="1331" spans="12:18" s="3" customFormat="1" x14ac:dyDescent="0.35">
      <c r="L1331" s="50"/>
      <c r="R1331" s="37"/>
    </row>
    <row r="1332" spans="12:18" s="3" customFormat="1" x14ac:dyDescent="0.35">
      <c r="L1332" s="50"/>
      <c r="R1332" s="37"/>
    </row>
    <row r="1333" spans="12:18" s="3" customFormat="1" x14ac:dyDescent="0.35">
      <c r="L1333" s="50"/>
      <c r="R1333" s="37"/>
    </row>
    <row r="1334" spans="12:18" s="3" customFormat="1" x14ac:dyDescent="0.35">
      <c r="L1334" s="50"/>
      <c r="R1334" s="37"/>
    </row>
    <row r="1335" spans="12:18" s="3" customFormat="1" x14ac:dyDescent="0.35">
      <c r="L1335" s="50"/>
      <c r="R1335" s="37"/>
    </row>
    <row r="1336" spans="12:18" s="3" customFormat="1" x14ac:dyDescent="0.35">
      <c r="L1336" s="50"/>
      <c r="R1336" s="37"/>
    </row>
    <row r="1337" spans="12:18" s="3" customFormat="1" x14ac:dyDescent="0.35">
      <c r="L1337" s="50"/>
      <c r="R1337" s="37"/>
    </row>
    <row r="1338" spans="12:18" s="3" customFormat="1" x14ac:dyDescent="0.35">
      <c r="L1338" s="50"/>
      <c r="R1338" s="37"/>
    </row>
    <row r="1339" spans="12:18" s="3" customFormat="1" x14ac:dyDescent="0.35">
      <c r="L1339" s="50"/>
      <c r="R1339" s="37"/>
    </row>
    <row r="1340" spans="12:18" s="3" customFormat="1" x14ac:dyDescent="0.35">
      <c r="L1340" s="50"/>
      <c r="R1340" s="37"/>
    </row>
    <row r="1341" spans="12:18" s="3" customFormat="1" x14ac:dyDescent="0.35">
      <c r="L1341" s="50"/>
      <c r="R1341" s="37"/>
    </row>
    <row r="1342" spans="12:18" s="3" customFormat="1" x14ac:dyDescent="0.35">
      <c r="L1342" s="50"/>
      <c r="R1342" s="37"/>
    </row>
    <row r="1343" spans="12:18" s="3" customFormat="1" x14ac:dyDescent="0.35">
      <c r="L1343" s="50"/>
      <c r="R1343" s="37"/>
    </row>
    <row r="1344" spans="12:18" s="3" customFormat="1" x14ac:dyDescent="0.35">
      <c r="L1344" s="50"/>
      <c r="R1344" s="37"/>
    </row>
    <row r="1345" spans="12:18" s="3" customFormat="1" x14ac:dyDescent="0.35">
      <c r="L1345" s="50"/>
      <c r="R1345" s="37"/>
    </row>
    <row r="1346" spans="12:18" s="3" customFormat="1" x14ac:dyDescent="0.35">
      <c r="L1346" s="50"/>
      <c r="R1346" s="37"/>
    </row>
    <row r="1347" spans="12:18" s="3" customFormat="1" x14ac:dyDescent="0.35">
      <c r="L1347" s="50"/>
      <c r="R1347" s="37"/>
    </row>
    <row r="1348" spans="12:18" s="3" customFormat="1" x14ac:dyDescent="0.35">
      <c r="L1348" s="50"/>
      <c r="R1348" s="37"/>
    </row>
    <row r="1349" spans="12:18" s="3" customFormat="1" x14ac:dyDescent="0.35">
      <c r="L1349" s="50"/>
      <c r="R1349" s="37"/>
    </row>
    <row r="1350" spans="12:18" s="3" customFormat="1" x14ac:dyDescent="0.35">
      <c r="L1350" s="50"/>
      <c r="R1350" s="37"/>
    </row>
    <row r="1351" spans="12:18" s="3" customFormat="1" x14ac:dyDescent="0.35">
      <c r="L1351" s="50"/>
      <c r="R1351" s="37"/>
    </row>
    <row r="1352" spans="12:18" s="3" customFormat="1" x14ac:dyDescent="0.35">
      <c r="L1352" s="50"/>
      <c r="R1352" s="37"/>
    </row>
    <row r="1353" spans="12:18" s="3" customFormat="1" x14ac:dyDescent="0.35">
      <c r="L1353" s="50"/>
      <c r="R1353" s="37"/>
    </row>
    <row r="1354" spans="12:18" s="3" customFormat="1" x14ac:dyDescent="0.35">
      <c r="L1354" s="50"/>
      <c r="R1354" s="37"/>
    </row>
    <row r="1355" spans="12:18" s="3" customFormat="1" x14ac:dyDescent="0.35">
      <c r="L1355" s="50"/>
      <c r="R1355" s="37"/>
    </row>
    <row r="1356" spans="12:18" s="3" customFormat="1" x14ac:dyDescent="0.35">
      <c r="L1356" s="50"/>
      <c r="R1356" s="37"/>
    </row>
    <row r="1357" spans="12:18" s="3" customFormat="1" x14ac:dyDescent="0.35">
      <c r="L1357" s="50"/>
      <c r="R1357" s="37"/>
    </row>
    <row r="1358" spans="12:18" s="3" customFormat="1" x14ac:dyDescent="0.35">
      <c r="L1358" s="50"/>
      <c r="R1358" s="37"/>
    </row>
    <row r="1359" spans="12:18" s="3" customFormat="1" x14ac:dyDescent="0.35">
      <c r="L1359" s="50"/>
      <c r="R1359" s="37"/>
    </row>
    <row r="1360" spans="12:18" s="3" customFormat="1" x14ac:dyDescent="0.35">
      <c r="L1360" s="50"/>
      <c r="R1360" s="37"/>
    </row>
    <row r="1361" spans="12:18" s="3" customFormat="1" x14ac:dyDescent="0.35">
      <c r="L1361" s="50"/>
      <c r="R1361" s="37"/>
    </row>
    <row r="1362" spans="12:18" s="3" customFormat="1" x14ac:dyDescent="0.35">
      <c r="L1362" s="50"/>
      <c r="R1362" s="37"/>
    </row>
    <row r="1363" spans="12:18" s="3" customFormat="1" x14ac:dyDescent="0.35">
      <c r="L1363" s="50"/>
      <c r="R1363" s="37"/>
    </row>
    <row r="1364" spans="12:18" s="3" customFormat="1" x14ac:dyDescent="0.35">
      <c r="L1364" s="50"/>
      <c r="R1364" s="37"/>
    </row>
    <row r="1365" spans="12:18" s="3" customFormat="1" x14ac:dyDescent="0.35">
      <c r="L1365" s="50"/>
      <c r="R1365" s="37"/>
    </row>
    <row r="1366" spans="12:18" s="3" customFormat="1" x14ac:dyDescent="0.35">
      <c r="L1366" s="50"/>
      <c r="R1366" s="37"/>
    </row>
    <row r="1367" spans="12:18" s="3" customFormat="1" x14ac:dyDescent="0.35">
      <c r="L1367" s="50"/>
      <c r="R1367" s="37"/>
    </row>
    <row r="1368" spans="12:18" s="3" customFormat="1" x14ac:dyDescent="0.35">
      <c r="L1368" s="50"/>
      <c r="R1368" s="37"/>
    </row>
    <row r="1369" spans="12:18" s="3" customFormat="1" x14ac:dyDescent="0.35">
      <c r="L1369" s="50"/>
      <c r="R1369" s="37"/>
    </row>
    <row r="1370" spans="12:18" s="3" customFormat="1" x14ac:dyDescent="0.35">
      <c r="L1370" s="50"/>
      <c r="R1370" s="37"/>
    </row>
    <row r="1371" spans="12:18" s="3" customFormat="1" x14ac:dyDescent="0.35">
      <c r="L1371" s="50"/>
      <c r="R1371" s="37"/>
    </row>
    <row r="1372" spans="12:18" s="3" customFormat="1" x14ac:dyDescent="0.35">
      <c r="L1372" s="50"/>
      <c r="R1372" s="37"/>
    </row>
    <row r="1373" spans="12:18" s="3" customFormat="1" x14ac:dyDescent="0.35">
      <c r="L1373" s="50"/>
      <c r="R1373" s="37"/>
    </row>
    <row r="1374" spans="12:18" s="3" customFormat="1" x14ac:dyDescent="0.35">
      <c r="L1374" s="50"/>
      <c r="R1374" s="37"/>
    </row>
    <row r="1375" spans="12:18" s="3" customFormat="1" x14ac:dyDescent="0.35">
      <c r="L1375" s="50"/>
      <c r="R1375" s="37"/>
    </row>
    <row r="1376" spans="12:18" s="3" customFormat="1" x14ac:dyDescent="0.35">
      <c r="L1376" s="50"/>
      <c r="R1376" s="37"/>
    </row>
    <row r="1377" spans="12:18" s="3" customFormat="1" x14ac:dyDescent="0.35">
      <c r="L1377" s="50"/>
      <c r="R1377" s="37"/>
    </row>
    <row r="1378" spans="12:18" s="3" customFormat="1" x14ac:dyDescent="0.35">
      <c r="L1378" s="50"/>
      <c r="R1378" s="37"/>
    </row>
    <row r="1379" spans="12:18" s="3" customFormat="1" x14ac:dyDescent="0.35">
      <c r="L1379" s="50"/>
      <c r="R1379" s="37"/>
    </row>
    <row r="1380" spans="12:18" s="3" customFormat="1" x14ac:dyDescent="0.35">
      <c r="L1380" s="50"/>
      <c r="R1380" s="37"/>
    </row>
    <row r="1381" spans="12:18" s="3" customFormat="1" x14ac:dyDescent="0.35">
      <c r="L1381" s="50"/>
      <c r="R1381" s="37"/>
    </row>
    <row r="1382" spans="12:18" s="3" customFormat="1" x14ac:dyDescent="0.35">
      <c r="L1382" s="50"/>
      <c r="R1382" s="37"/>
    </row>
    <row r="1383" spans="12:18" s="3" customFormat="1" x14ac:dyDescent="0.35">
      <c r="L1383" s="50"/>
      <c r="R1383" s="37"/>
    </row>
    <row r="1384" spans="12:18" s="3" customFormat="1" x14ac:dyDescent="0.35">
      <c r="L1384" s="50"/>
      <c r="R1384" s="37"/>
    </row>
    <row r="1385" spans="12:18" s="3" customFormat="1" x14ac:dyDescent="0.35">
      <c r="L1385" s="50"/>
      <c r="R1385" s="37"/>
    </row>
    <row r="1386" spans="12:18" s="3" customFormat="1" x14ac:dyDescent="0.35">
      <c r="L1386" s="50"/>
      <c r="R1386" s="37"/>
    </row>
    <row r="1387" spans="12:18" s="3" customFormat="1" x14ac:dyDescent="0.35">
      <c r="L1387" s="50"/>
      <c r="R1387" s="37"/>
    </row>
    <row r="1388" spans="12:18" s="3" customFormat="1" x14ac:dyDescent="0.35">
      <c r="L1388" s="50"/>
      <c r="R1388" s="37"/>
    </row>
    <row r="1389" spans="12:18" s="3" customFormat="1" x14ac:dyDescent="0.35">
      <c r="L1389" s="50"/>
      <c r="R1389" s="37"/>
    </row>
    <row r="1390" spans="12:18" s="3" customFormat="1" x14ac:dyDescent="0.35">
      <c r="L1390" s="50"/>
      <c r="R1390" s="37"/>
    </row>
    <row r="1391" spans="12:18" s="3" customFormat="1" x14ac:dyDescent="0.35">
      <c r="L1391" s="50"/>
      <c r="R1391" s="37"/>
    </row>
    <row r="1392" spans="12:18" s="3" customFormat="1" x14ac:dyDescent="0.35">
      <c r="L1392" s="50"/>
      <c r="R1392" s="37"/>
    </row>
    <row r="1393" spans="12:18" s="3" customFormat="1" x14ac:dyDescent="0.35">
      <c r="L1393" s="50"/>
      <c r="R1393" s="37"/>
    </row>
    <row r="1394" spans="12:18" s="3" customFormat="1" x14ac:dyDescent="0.35">
      <c r="L1394" s="50"/>
      <c r="R1394" s="37"/>
    </row>
    <row r="1395" spans="12:18" s="3" customFormat="1" x14ac:dyDescent="0.35">
      <c r="L1395" s="50"/>
      <c r="R1395" s="37"/>
    </row>
    <row r="1396" spans="12:18" s="3" customFormat="1" x14ac:dyDescent="0.35">
      <c r="L1396" s="50"/>
      <c r="R1396" s="37"/>
    </row>
    <row r="1397" spans="12:18" s="3" customFormat="1" x14ac:dyDescent="0.35">
      <c r="L1397" s="50"/>
      <c r="R1397" s="37"/>
    </row>
    <row r="1398" spans="12:18" s="3" customFormat="1" x14ac:dyDescent="0.35">
      <c r="L1398" s="50"/>
      <c r="R1398" s="37"/>
    </row>
    <row r="1399" spans="12:18" s="3" customFormat="1" x14ac:dyDescent="0.35">
      <c r="L1399" s="50"/>
      <c r="R1399" s="37"/>
    </row>
    <row r="1400" spans="12:18" s="3" customFormat="1" x14ac:dyDescent="0.35">
      <c r="L1400" s="50"/>
      <c r="R1400" s="37"/>
    </row>
    <row r="1401" spans="12:18" s="3" customFormat="1" x14ac:dyDescent="0.35">
      <c r="L1401" s="50"/>
      <c r="R1401" s="37"/>
    </row>
    <row r="1402" spans="12:18" s="3" customFormat="1" x14ac:dyDescent="0.35">
      <c r="L1402" s="50"/>
      <c r="R1402" s="37"/>
    </row>
    <row r="1403" spans="12:18" s="3" customFormat="1" x14ac:dyDescent="0.35">
      <c r="L1403" s="50"/>
      <c r="R1403" s="37"/>
    </row>
    <row r="1404" spans="12:18" s="3" customFormat="1" x14ac:dyDescent="0.35">
      <c r="L1404" s="50"/>
      <c r="R1404" s="37"/>
    </row>
    <row r="1405" spans="12:18" s="3" customFormat="1" x14ac:dyDescent="0.35">
      <c r="L1405" s="50"/>
      <c r="R1405" s="37"/>
    </row>
  </sheetData>
  <mergeCells count="3">
    <mergeCell ref="C1:L1"/>
    <mergeCell ref="B8:B21"/>
    <mergeCell ref="C48:E48"/>
  </mergeCells>
  <phoneticPr fontId="24" type="noConversion"/>
  <conditionalFormatting sqref="C48">
    <cfRule type="expression" dxfId="0" priority="1">
      <formula>$Q$30=1</formula>
    </cfRule>
  </conditionalFormatting>
  <dataValidations count="2">
    <dataValidation allowBlank="1" showInputMessage="1" showErrorMessage="1" promptTitle="Aantal stuks gebak" prompt="Voer het aantal in wat je wenst te ontvangen van het gebak wat rechts is aangegeven." sqref="C4:C7 C10:C13 C16:C19 C22:C29" xr:uid="{8A0F3F68-2F7F-4262-9610-BDAC7A58FCEE}"/>
    <dataValidation allowBlank="1" showInputMessage="1" showErrorMessage="1" promptTitle="Hoe werkt het?" prompt="STAP1:_x000a_Geef op het bestelformulier, in de kolom AANTAL, aan hoeveel stuks u van welk artikel wilt bestellen. Vul daarna onderaan het formulier de factuurgegevens in en de hoeveelheid afleveradressen._x000a_" sqref="J2:K2" xr:uid="{064B8C60-19DC-42F4-8BA4-2CA3D867D328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BB2A-4548-4168-BCF7-8F173F4B3B4E}">
  <dimension ref="A1:A145"/>
  <sheetViews>
    <sheetView topLeftCell="A109" workbookViewId="0">
      <selection activeCell="F15" sqref="F15"/>
    </sheetView>
  </sheetViews>
  <sheetFormatPr defaultRowHeight="12.75" x14ac:dyDescent="0.2"/>
  <cols>
    <col min="1" max="1" width="24.85546875" customWidth="1"/>
  </cols>
  <sheetData>
    <row r="1" spans="1:1" ht="13.5" thickBot="1" x14ac:dyDescent="0.25">
      <c r="A1" s="41" t="s">
        <v>35</v>
      </c>
    </row>
    <row r="2" spans="1:1" ht="13.5" thickBot="1" x14ac:dyDescent="0.25">
      <c r="A2" s="41" t="s">
        <v>36</v>
      </c>
    </row>
    <row r="3" spans="1:1" ht="13.5" thickBot="1" x14ac:dyDescent="0.25">
      <c r="A3" s="41" t="s">
        <v>37</v>
      </c>
    </row>
    <row r="4" spans="1:1" ht="13.5" thickBot="1" x14ac:dyDescent="0.25">
      <c r="A4" s="41" t="s">
        <v>38</v>
      </c>
    </row>
    <row r="5" spans="1:1" ht="13.5" thickBot="1" x14ac:dyDescent="0.25">
      <c r="A5" s="41" t="s">
        <v>39</v>
      </c>
    </row>
    <row r="6" spans="1:1" ht="13.5" thickBot="1" x14ac:dyDescent="0.25">
      <c r="A6" s="41" t="s">
        <v>40</v>
      </c>
    </row>
    <row r="7" spans="1:1" ht="13.5" thickBot="1" x14ac:dyDescent="0.25">
      <c r="A7" s="41" t="s">
        <v>41</v>
      </c>
    </row>
    <row r="8" spans="1:1" ht="13.5" thickBot="1" x14ac:dyDescent="0.25">
      <c r="A8" s="41" t="s">
        <v>42</v>
      </c>
    </row>
    <row r="9" spans="1:1" ht="13.5" thickBot="1" x14ac:dyDescent="0.25">
      <c r="A9" s="41" t="s">
        <v>43</v>
      </c>
    </row>
    <row r="10" spans="1:1" ht="13.5" thickBot="1" x14ac:dyDescent="0.25">
      <c r="A10" s="41" t="s">
        <v>44</v>
      </c>
    </row>
    <row r="11" spans="1:1" ht="13.5" thickBot="1" x14ac:dyDescent="0.25">
      <c r="A11" s="41" t="s">
        <v>45</v>
      </c>
    </row>
    <row r="12" spans="1:1" ht="13.5" thickBot="1" x14ac:dyDescent="0.25">
      <c r="A12" s="41" t="s">
        <v>46</v>
      </c>
    </row>
    <row r="13" spans="1:1" ht="13.5" thickBot="1" x14ac:dyDescent="0.25">
      <c r="A13" s="41" t="s">
        <v>47</v>
      </c>
    </row>
    <row r="14" spans="1:1" ht="13.5" thickBot="1" x14ac:dyDescent="0.25">
      <c r="A14" s="41" t="s">
        <v>48</v>
      </c>
    </row>
    <row r="15" spans="1:1" ht="13.5" thickBot="1" x14ac:dyDescent="0.25">
      <c r="A15" s="41" t="s">
        <v>49</v>
      </c>
    </row>
    <row r="16" spans="1:1" ht="13.5" thickBot="1" x14ac:dyDescent="0.25">
      <c r="A16" s="41" t="s">
        <v>50</v>
      </c>
    </row>
    <row r="17" spans="1:1" ht="13.5" thickBot="1" x14ac:dyDescent="0.25">
      <c r="A17" s="41" t="s">
        <v>51</v>
      </c>
    </row>
    <row r="18" spans="1:1" ht="13.5" thickBot="1" x14ac:dyDescent="0.25">
      <c r="A18" s="41" t="s">
        <v>52</v>
      </c>
    </row>
    <row r="19" spans="1:1" ht="13.5" thickBot="1" x14ac:dyDescent="0.25">
      <c r="A19" s="41" t="s">
        <v>53</v>
      </c>
    </row>
    <row r="20" spans="1:1" ht="13.5" thickBot="1" x14ac:dyDescent="0.25">
      <c r="A20" s="41" t="s">
        <v>54</v>
      </c>
    </row>
    <row r="21" spans="1:1" ht="13.5" thickBot="1" x14ac:dyDescent="0.25">
      <c r="A21" s="41" t="s">
        <v>55</v>
      </c>
    </row>
    <row r="22" spans="1:1" ht="13.5" thickBot="1" x14ac:dyDescent="0.25">
      <c r="A22" s="41" t="s">
        <v>56</v>
      </c>
    </row>
    <row r="23" spans="1:1" ht="13.5" thickBot="1" x14ac:dyDescent="0.25">
      <c r="A23" s="41" t="s">
        <v>57</v>
      </c>
    </row>
    <row r="24" spans="1:1" ht="13.5" thickBot="1" x14ac:dyDescent="0.25">
      <c r="A24" s="41" t="s">
        <v>58</v>
      </c>
    </row>
    <row r="25" spans="1:1" ht="13.5" thickBot="1" x14ac:dyDescent="0.25">
      <c r="A25" s="41" t="s">
        <v>59</v>
      </c>
    </row>
    <row r="26" spans="1:1" ht="13.5" thickBot="1" x14ac:dyDescent="0.25">
      <c r="A26" s="41" t="s">
        <v>60</v>
      </c>
    </row>
    <row r="27" spans="1:1" ht="13.5" thickBot="1" x14ac:dyDescent="0.25">
      <c r="A27" s="41" t="s">
        <v>61</v>
      </c>
    </row>
    <row r="28" spans="1:1" ht="13.5" thickBot="1" x14ac:dyDescent="0.25">
      <c r="A28" s="41" t="s">
        <v>62</v>
      </c>
    </row>
    <row r="29" spans="1:1" ht="13.5" thickBot="1" x14ac:dyDescent="0.25">
      <c r="A29" s="41" t="s">
        <v>63</v>
      </c>
    </row>
    <row r="30" spans="1:1" ht="13.5" thickBot="1" x14ac:dyDescent="0.25">
      <c r="A30" s="41" t="s">
        <v>64</v>
      </c>
    </row>
    <row r="31" spans="1:1" ht="13.5" thickBot="1" x14ac:dyDescent="0.25">
      <c r="A31" s="41" t="s">
        <v>65</v>
      </c>
    </row>
    <row r="32" spans="1:1" ht="13.5" thickBot="1" x14ac:dyDescent="0.25">
      <c r="A32" s="41" t="s">
        <v>66</v>
      </c>
    </row>
    <row r="33" spans="1:1" ht="13.5" thickBot="1" x14ac:dyDescent="0.25">
      <c r="A33" s="41" t="s">
        <v>67</v>
      </c>
    </row>
    <row r="34" spans="1:1" ht="13.5" thickBot="1" x14ac:dyDescent="0.25">
      <c r="A34" s="41" t="s">
        <v>68</v>
      </c>
    </row>
    <row r="35" spans="1:1" ht="13.5" thickBot="1" x14ac:dyDescent="0.25">
      <c r="A35" s="41" t="s">
        <v>69</v>
      </c>
    </row>
    <row r="36" spans="1:1" ht="13.5" thickBot="1" x14ac:dyDescent="0.25">
      <c r="A36" s="41" t="s">
        <v>70</v>
      </c>
    </row>
    <row r="37" spans="1:1" ht="13.5" thickBot="1" x14ac:dyDescent="0.25">
      <c r="A37" s="41" t="s">
        <v>71</v>
      </c>
    </row>
    <row r="38" spans="1:1" ht="13.5" thickBot="1" x14ac:dyDescent="0.25">
      <c r="A38" s="41" t="s">
        <v>72</v>
      </c>
    </row>
    <row r="39" spans="1:1" ht="13.5" thickBot="1" x14ac:dyDescent="0.25">
      <c r="A39" s="41" t="s">
        <v>73</v>
      </c>
    </row>
    <row r="40" spans="1:1" ht="13.5" thickBot="1" x14ac:dyDescent="0.25">
      <c r="A40" s="41" t="s">
        <v>74</v>
      </c>
    </row>
    <row r="41" spans="1:1" ht="13.5" thickBot="1" x14ac:dyDescent="0.25">
      <c r="A41" s="41" t="s">
        <v>75</v>
      </c>
    </row>
    <row r="42" spans="1:1" ht="13.5" thickBot="1" x14ac:dyDescent="0.25">
      <c r="A42" s="41" t="s">
        <v>76</v>
      </c>
    </row>
    <row r="43" spans="1:1" ht="13.5" thickBot="1" x14ac:dyDescent="0.25">
      <c r="A43" s="41" t="s">
        <v>77</v>
      </c>
    </row>
    <row r="44" spans="1:1" ht="13.5" thickBot="1" x14ac:dyDescent="0.25">
      <c r="A44" s="41" t="s">
        <v>78</v>
      </c>
    </row>
    <row r="45" spans="1:1" ht="13.5" thickBot="1" x14ac:dyDescent="0.25">
      <c r="A45" s="41" t="s">
        <v>79</v>
      </c>
    </row>
    <row r="46" spans="1:1" ht="13.5" thickBot="1" x14ac:dyDescent="0.25">
      <c r="A46" s="41" t="s">
        <v>80</v>
      </c>
    </row>
    <row r="47" spans="1:1" ht="13.5" thickBot="1" x14ac:dyDescent="0.25">
      <c r="A47" s="41" t="s">
        <v>81</v>
      </c>
    </row>
    <row r="48" spans="1:1" ht="13.5" thickBot="1" x14ac:dyDescent="0.25">
      <c r="A48" s="41" t="s">
        <v>82</v>
      </c>
    </row>
    <row r="49" spans="1:1" ht="13.5" thickBot="1" x14ac:dyDescent="0.25">
      <c r="A49" s="41" t="s">
        <v>83</v>
      </c>
    </row>
    <row r="50" spans="1:1" ht="13.5" thickBot="1" x14ac:dyDescent="0.25">
      <c r="A50" s="41" t="s">
        <v>84</v>
      </c>
    </row>
    <row r="51" spans="1:1" ht="13.5" thickBot="1" x14ac:dyDescent="0.25">
      <c r="A51" s="41" t="s">
        <v>85</v>
      </c>
    </row>
    <row r="52" spans="1:1" ht="13.5" thickBot="1" x14ac:dyDescent="0.25">
      <c r="A52" s="41" t="s">
        <v>86</v>
      </c>
    </row>
    <row r="53" spans="1:1" ht="13.5" thickBot="1" x14ac:dyDescent="0.25">
      <c r="A53" s="41" t="s">
        <v>87</v>
      </c>
    </row>
    <row r="54" spans="1:1" ht="13.5" thickBot="1" x14ac:dyDescent="0.25">
      <c r="A54" s="41" t="s">
        <v>88</v>
      </c>
    </row>
    <row r="55" spans="1:1" ht="13.5" thickBot="1" x14ac:dyDescent="0.25">
      <c r="A55" s="41" t="s">
        <v>89</v>
      </c>
    </row>
    <row r="56" spans="1:1" ht="13.5" thickBot="1" x14ac:dyDescent="0.25">
      <c r="A56" s="41" t="s">
        <v>90</v>
      </c>
    </row>
    <row r="57" spans="1:1" ht="13.5" thickBot="1" x14ac:dyDescent="0.25">
      <c r="A57" s="41" t="s">
        <v>91</v>
      </c>
    </row>
    <row r="58" spans="1:1" ht="13.5" thickBot="1" x14ac:dyDescent="0.25">
      <c r="A58" s="41" t="s">
        <v>92</v>
      </c>
    </row>
    <row r="59" spans="1:1" ht="13.5" thickBot="1" x14ac:dyDescent="0.25">
      <c r="A59" s="41" t="s">
        <v>93</v>
      </c>
    </row>
    <row r="60" spans="1:1" ht="13.5" thickBot="1" x14ac:dyDescent="0.25">
      <c r="A60" s="41" t="s">
        <v>94</v>
      </c>
    </row>
    <row r="61" spans="1:1" ht="13.5" thickBot="1" x14ac:dyDescent="0.25">
      <c r="A61" s="41" t="s">
        <v>95</v>
      </c>
    </row>
    <row r="62" spans="1:1" ht="13.5" thickBot="1" x14ac:dyDescent="0.25">
      <c r="A62" s="41" t="s">
        <v>96</v>
      </c>
    </row>
    <row r="63" spans="1:1" ht="13.5" thickBot="1" x14ac:dyDescent="0.25">
      <c r="A63" s="41" t="s">
        <v>97</v>
      </c>
    </row>
    <row r="64" spans="1:1" ht="13.5" thickBot="1" x14ac:dyDescent="0.25">
      <c r="A64" s="41" t="s">
        <v>98</v>
      </c>
    </row>
    <row r="65" spans="1:1" ht="13.5" thickBot="1" x14ac:dyDescent="0.25">
      <c r="A65" s="41" t="s">
        <v>99</v>
      </c>
    </row>
    <row r="66" spans="1:1" ht="13.5" thickBot="1" x14ac:dyDescent="0.25">
      <c r="A66" s="41" t="s">
        <v>100</v>
      </c>
    </row>
    <row r="67" spans="1:1" ht="13.5" thickBot="1" x14ac:dyDescent="0.25">
      <c r="A67" s="41" t="s">
        <v>101</v>
      </c>
    </row>
    <row r="68" spans="1:1" ht="13.5" thickBot="1" x14ac:dyDescent="0.25">
      <c r="A68" s="41" t="s">
        <v>102</v>
      </c>
    </row>
    <row r="69" spans="1:1" ht="13.5" thickBot="1" x14ac:dyDescent="0.25">
      <c r="A69" s="41" t="s">
        <v>103</v>
      </c>
    </row>
    <row r="70" spans="1:1" ht="13.5" thickBot="1" x14ac:dyDescent="0.25">
      <c r="A70" s="41" t="s">
        <v>104</v>
      </c>
    </row>
    <row r="71" spans="1:1" ht="13.5" thickBot="1" x14ac:dyDescent="0.25">
      <c r="A71" s="41" t="s">
        <v>105</v>
      </c>
    </row>
    <row r="72" spans="1:1" ht="13.5" thickBot="1" x14ac:dyDescent="0.25">
      <c r="A72" s="41" t="s">
        <v>106</v>
      </c>
    </row>
    <row r="73" spans="1:1" ht="13.5" thickBot="1" x14ac:dyDescent="0.25">
      <c r="A73" s="41" t="s">
        <v>107</v>
      </c>
    </row>
    <row r="74" spans="1:1" ht="13.5" thickBot="1" x14ac:dyDescent="0.25">
      <c r="A74" s="41" t="s">
        <v>108</v>
      </c>
    </row>
    <row r="75" spans="1:1" ht="13.5" thickBot="1" x14ac:dyDescent="0.25">
      <c r="A75" s="41" t="s">
        <v>109</v>
      </c>
    </row>
    <row r="76" spans="1:1" ht="13.5" thickBot="1" x14ac:dyDescent="0.25">
      <c r="A76" s="41" t="s">
        <v>110</v>
      </c>
    </row>
    <row r="77" spans="1:1" ht="13.5" thickBot="1" x14ac:dyDescent="0.25">
      <c r="A77" s="41" t="s">
        <v>111</v>
      </c>
    </row>
    <row r="78" spans="1:1" ht="13.5" thickBot="1" x14ac:dyDescent="0.25">
      <c r="A78" s="41" t="s">
        <v>112</v>
      </c>
    </row>
    <row r="79" spans="1:1" ht="13.5" thickBot="1" x14ac:dyDescent="0.25">
      <c r="A79" s="41" t="s">
        <v>113</v>
      </c>
    </row>
    <row r="80" spans="1:1" ht="13.5" thickBot="1" x14ac:dyDescent="0.25">
      <c r="A80" s="41" t="s">
        <v>114</v>
      </c>
    </row>
    <row r="81" spans="1:1" ht="13.5" thickBot="1" x14ac:dyDescent="0.25">
      <c r="A81" s="41" t="s">
        <v>115</v>
      </c>
    </row>
    <row r="82" spans="1:1" ht="13.5" thickBot="1" x14ac:dyDescent="0.25">
      <c r="A82" s="41" t="s">
        <v>116</v>
      </c>
    </row>
    <row r="83" spans="1:1" ht="13.5" thickBot="1" x14ac:dyDescent="0.25">
      <c r="A83" s="41" t="s">
        <v>117</v>
      </c>
    </row>
    <row r="84" spans="1:1" ht="13.5" thickBot="1" x14ac:dyDescent="0.25">
      <c r="A84" s="41" t="s">
        <v>118</v>
      </c>
    </row>
    <row r="85" spans="1:1" ht="13.5" thickBot="1" x14ac:dyDescent="0.25">
      <c r="A85" s="41" t="s">
        <v>119</v>
      </c>
    </row>
    <row r="86" spans="1:1" ht="13.5" thickBot="1" x14ac:dyDescent="0.25">
      <c r="A86" s="41" t="s">
        <v>120</v>
      </c>
    </row>
    <row r="87" spans="1:1" ht="13.5" thickBot="1" x14ac:dyDescent="0.25">
      <c r="A87" s="41" t="s">
        <v>121</v>
      </c>
    </row>
    <row r="88" spans="1:1" ht="13.5" thickBot="1" x14ac:dyDescent="0.25">
      <c r="A88" s="41" t="s">
        <v>122</v>
      </c>
    </row>
    <row r="89" spans="1:1" ht="13.5" thickBot="1" x14ac:dyDescent="0.25">
      <c r="A89" s="41" t="s">
        <v>123</v>
      </c>
    </row>
    <row r="90" spans="1:1" ht="13.5" thickBot="1" x14ac:dyDescent="0.25">
      <c r="A90" s="41" t="s">
        <v>124</v>
      </c>
    </row>
    <row r="91" spans="1:1" ht="13.5" thickBot="1" x14ac:dyDescent="0.25">
      <c r="A91" s="41" t="s">
        <v>125</v>
      </c>
    </row>
    <row r="92" spans="1:1" ht="13.5" thickBot="1" x14ac:dyDescent="0.25">
      <c r="A92" s="41" t="s">
        <v>126</v>
      </c>
    </row>
    <row r="93" spans="1:1" ht="13.5" thickBot="1" x14ac:dyDescent="0.25">
      <c r="A93" s="41" t="s">
        <v>127</v>
      </c>
    </row>
    <row r="94" spans="1:1" ht="13.5" thickBot="1" x14ac:dyDescent="0.25">
      <c r="A94" s="41" t="s">
        <v>128</v>
      </c>
    </row>
    <row r="95" spans="1:1" ht="13.5" thickBot="1" x14ac:dyDescent="0.25">
      <c r="A95" s="41" t="s">
        <v>129</v>
      </c>
    </row>
    <row r="96" spans="1:1" ht="13.5" thickBot="1" x14ac:dyDescent="0.25">
      <c r="A96" s="41" t="s">
        <v>130</v>
      </c>
    </row>
    <row r="97" spans="1:1" ht="13.5" thickBot="1" x14ac:dyDescent="0.25">
      <c r="A97" s="41" t="s">
        <v>131</v>
      </c>
    </row>
    <row r="98" spans="1:1" ht="13.5" thickBot="1" x14ac:dyDescent="0.25">
      <c r="A98" s="41" t="s">
        <v>132</v>
      </c>
    </row>
    <row r="99" spans="1:1" ht="13.5" thickBot="1" x14ac:dyDescent="0.25">
      <c r="A99" s="41" t="s">
        <v>133</v>
      </c>
    </row>
    <row r="100" spans="1:1" ht="13.5" thickBot="1" x14ac:dyDescent="0.25">
      <c r="A100" s="41" t="s">
        <v>134</v>
      </c>
    </row>
    <row r="101" spans="1:1" ht="13.5" thickBot="1" x14ac:dyDescent="0.25">
      <c r="A101" s="41" t="s">
        <v>135</v>
      </c>
    </row>
    <row r="102" spans="1:1" ht="13.5" thickBot="1" x14ac:dyDescent="0.25">
      <c r="A102" s="41" t="s">
        <v>136</v>
      </c>
    </row>
    <row r="103" spans="1:1" ht="13.5" thickBot="1" x14ac:dyDescent="0.25">
      <c r="A103" s="41" t="s">
        <v>137</v>
      </c>
    </row>
    <row r="104" spans="1:1" ht="13.5" thickBot="1" x14ac:dyDescent="0.25">
      <c r="A104" s="41" t="s">
        <v>138</v>
      </c>
    </row>
    <row r="105" spans="1:1" ht="13.5" thickBot="1" x14ac:dyDescent="0.25">
      <c r="A105" s="41" t="s">
        <v>139</v>
      </c>
    </row>
    <row r="106" spans="1:1" ht="13.5" thickBot="1" x14ac:dyDescent="0.25">
      <c r="A106" s="41" t="s">
        <v>140</v>
      </c>
    </row>
    <row r="107" spans="1:1" ht="13.5" thickBot="1" x14ac:dyDescent="0.25">
      <c r="A107" s="41" t="s">
        <v>141</v>
      </c>
    </row>
    <row r="108" spans="1:1" ht="13.5" thickBot="1" x14ac:dyDescent="0.25">
      <c r="A108" s="41" t="s">
        <v>142</v>
      </c>
    </row>
    <row r="109" spans="1:1" ht="13.5" thickBot="1" x14ac:dyDescent="0.25">
      <c r="A109" s="41" t="s">
        <v>143</v>
      </c>
    </row>
    <row r="110" spans="1:1" ht="13.5" thickBot="1" x14ac:dyDescent="0.25">
      <c r="A110" s="41" t="s">
        <v>144</v>
      </c>
    </row>
    <row r="111" spans="1:1" ht="13.5" thickBot="1" x14ac:dyDescent="0.25">
      <c r="A111" s="41" t="s">
        <v>145</v>
      </c>
    </row>
    <row r="112" spans="1:1" ht="13.5" thickBot="1" x14ac:dyDescent="0.25">
      <c r="A112" s="41" t="s">
        <v>146</v>
      </c>
    </row>
    <row r="113" spans="1:1" ht="13.5" thickBot="1" x14ac:dyDescent="0.25">
      <c r="A113" s="41" t="s">
        <v>147</v>
      </c>
    </row>
    <row r="114" spans="1:1" ht="13.5" thickBot="1" x14ac:dyDescent="0.25">
      <c r="A114" s="41" t="s">
        <v>148</v>
      </c>
    </row>
    <row r="115" spans="1:1" ht="13.5" thickBot="1" x14ac:dyDescent="0.25">
      <c r="A115" s="41" t="s">
        <v>149</v>
      </c>
    </row>
    <row r="116" spans="1:1" ht="13.5" thickBot="1" x14ac:dyDescent="0.25">
      <c r="A116" s="41" t="s">
        <v>150</v>
      </c>
    </row>
    <row r="117" spans="1:1" ht="13.5" thickBot="1" x14ac:dyDescent="0.25">
      <c r="A117" s="41" t="s">
        <v>151</v>
      </c>
    </row>
    <row r="118" spans="1:1" ht="13.5" thickBot="1" x14ac:dyDescent="0.25">
      <c r="A118" s="41" t="s">
        <v>152</v>
      </c>
    </row>
    <row r="119" spans="1:1" ht="13.5" thickBot="1" x14ac:dyDescent="0.25">
      <c r="A119" s="41" t="s">
        <v>153</v>
      </c>
    </row>
    <row r="120" spans="1:1" ht="13.5" thickBot="1" x14ac:dyDescent="0.25">
      <c r="A120" s="41" t="s">
        <v>154</v>
      </c>
    </row>
    <row r="121" spans="1:1" ht="13.5" thickBot="1" x14ac:dyDescent="0.25">
      <c r="A121" s="41" t="s">
        <v>155</v>
      </c>
    </row>
    <row r="122" spans="1:1" ht="13.5" thickBot="1" x14ac:dyDescent="0.25">
      <c r="A122" s="41" t="s">
        <v>156</v>
      </c>
    </row>
    <row r="123" spans="1:1" ht="13.5" thickBot="1" x14ac:dyDescent="0.25">
      <c r="A123" s="41" t="s">
        <v>157</v>
      </c>
    </row>
    <row r="124" spans="1:1" ht="13.5" thickBot="1" x14ac:dyDescent="0.25">
      <c r="A124" s="41" t="s">
        <v>158</v>
      </c>
    </row>
    <row r="125" spans="1:1" ht="13.5" thickBot="1" x14ac:dyDescent="0.25">
      <c r="A125" s="41" t="s">
        <v>159</v>
      </c>
    </row>
    <row r="126" spans="1:1" ht="13.5" thickBot="1" x14ac:dyDescent="0.25">
      <c r="A126" s="41" t="s">
        <v>160</v>
      </c>
    </row>
    <row r="127" spans="1:1" ht="13.5" thickBot="1" x14ac:dyDescent="0.25">
      <c r="A127" s="41" t="s">
        <v>161</v>
      </c>
    </row>
    <row r="128" spans="1:1" ht="13.5" thickBot="1" x14ac:dyDescent="0.25">
      <c r="A128" s="41" t="s">
        <v>162</v>
      </c>
    </row>
    <row r="129" spans="1:1" ht="13.5" thickBot="1" x14ac:dyDescent="0.25">
      <c r="A129" s="41" t="s">
        <v>163</v>
      </c>
    </row>
    <row r="130" spans="1:1" ht="13.5" thickBot="1" x14ac:dyDescent="0.25">
      <c r="A130" s="41" t="s">
        <v>164</v>
      </c>
    </row>
    <row r="131" spans="1:1" ht="13.5" thickBot="1" x14ac:dyDescent="0.25">
      <c r="A131" s="41" t="s">
        <v>165</v>
      </c>
    </row>
    <row r="132" spans="1:1" ht="13.5" thickBot="1" x14ac:dyDescent="0.25">
      <c r="A132" s="41" t="s">
        <v>166</v>
      </c>
    </row>
    <row r="133" spans="1:1" ht="13.5" thickBot="1" x14ac:dyDescent="0.25">
      <c r="A133" s="41" t="s">
        <v>167</v>
      </c>
    </row>
    <row r="134" spans="1:1" ht="13.5" thickBot="1" x14ac:dyDescent="0.25">
      <c r="A134" s="41" t="s">
        <v>168</v>
      </c>
    </row>
    <row r="135" spans="1:1" ht="13.5" thickBot="1" x14ac:dyDescent="0.25">
      <c r="A135" s="41" t="s">
        <v>169</v>
      </c>
    </row>
    <row r="136" spans="1:1" ht="13.5" thickBot="1" x14ac:dyDescent="0.25">
      <c r="A136" s="41" t="s">
        <v>170</v>
      </c>
    </row>
    <row r="137" spans="1:1" ht="13.5" thickBot="1" x14ac:dyDescent="0.25">
      <c r="A137" s="41" t="s">
        <v>171</v>
      </c>
    </row>
    <row r="138" spans="1:1" ht="13.5" thickBot="1" x14ac:dyDescent="0.25">
      <c r="A138" s="41" t="s">
        <v>172</v>
      </c>
    </row>
    <row r="139" spans="1:1" ht="13.5" thickBot="1" x14ac:dyDescent="0.25">
      <c r="A139" s="41" t="s">
        <v>173</v>
      </c>
    </row>
    <row r="140" spans="1:1" ht="13.5" thickBot="1" x14ac:dyDescent="0.25">
      <c r="A140" s="41" t="s">
        <v>174</v>
      </c>
    </row>
    <row r="141" spans="1:1" ht="13.5" thickBot="1" x14ac:dyDescent="0.25">
      <c r="A141" s="41" t="s">
        <v>175</v>
      </c>
    </row>
    <row r="142" spans="1:1" ht="13.5" thickBot="1" x14ac:dyDescent="0.25">
      <c r="A142" s="41" t="s">
        <v>176</v>
      </c>
    </row>
    <row r="143" spans="1:1" ht="13.5" thickBot="1" x14ac:dyDescent="0.25">
      <c r="A143" s="41" t="s">
        <v>177</v>
      </c>
    </row>
    <row r="144" spans="1:1" ht="13.5" thickBot="1" x14ac:dyDescent="0.25">
      <c r="A144" s="41" t="s">
        <v>178</v>
      </c>
    </row>
    <row r="145" spans="1:1" ht="13.5" thickBot="1" x14ac:dyDescent="0.25">
      <c r="A145" s="4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ophaalvestigingen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Stam, Davy</dc:creator>
  <cp:keywords/>
  <dc:description/>
  <cp:lastModifiedBy>Candace van der Woning</cp:lastModifiedBy>
  <cp:revision/>
  <dcterms:created xsi:type="dcterms:W3CDTF">2022-08-23T07:14:45Z</dcterms:created>
  <dcterms:modified xsi:type="dcterms:W3CDTF">2024-06-24T07:24:44Z</dcterms:modified>
  <cp:category/>
  <cp:contentStatus/>
</cp:coreProperties>
</file>